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I:\Dat\4841CPM\33 ECBC Transparens\20250930\"/>
    </mc:Choice>
  </mc:AlternateContent>
  <xr:revisionPtr revIDLastSave="0" documentId="13_ncr:1_{60299A8F-992A-4653-8402-146586BC6078}"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C47" i="8"/>
  <c r="D382" i="9" l="1"/>
  <c r="C382" i="9"/>
  <c r="D346" i="9"/>
  <c r="C346" i="9"/>
  <c r="C585" i="9"/>
  <c r="D585" i="9"/>
  <c r="D45" i="8"/>
  <c r="D618" i="9"/>
  <c r="C618" i="9"/>
  <c r="F307" i="8"/>
  <c r="F295" i="8"/>
  <c r="G293" i="8"/>
  <c r="F293"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F370" i="9" l="1"/>
  <c r="G320" i="9"/>
  <c r="G323" i="9"/>
  <c r="G324" i="9"/>
  <c r="G325" i="9"/>
  <c r="G327" i="9"/>
  <c r="G313" i="9"/>
  <c r="G319" i="9"/>
  <c r="G321" i="9"/>
  <c r="G326" i="9"/>
  <c r="G312" i="9"/>
  <c r="G316" i="9"/>
  <c r="G318" i="9"/>
  <c r="G322" i="9"/>
  <c r="G310" i="9"/>
  <c r="G315" i="9"/>
  <c r="G317" i="9"/>
  <c r="G311" i="9"/>
  <c r="G314" i="9"/>
  <c r="F315" i="9"/>
  <c r="F318" i="9"/>
  <c r="F312" i="9"/>
  <c r="F323" i="9"/>
  <c r="F324" i="9"/>
  <c r="F326" i="9"/>
  <c r="F321" i="9"/>
  <c r="F311" i="9"/>
  <c r="F310" i="9"/>
  <c r="F316" i="9"/>
  <c r="F327" i="9"/>
  <c r="F320" i="9"/>
  <c r="F313" i="9"/>
  <c r="F325" i="9"/>
  <c r="F322" i="9"/>
  <c r="F317" i="9"/>
  <c r="F319" i="9"/>
  <c r="F314"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289" i="9"/>
  <c r="F293" i="9"/>
  <c r="F297" i="9"/>
  <c r="F301" i="9"/>
  <c r="F292" i="9"/>
  <c r="F290" i="9"/>
  <c r="F294" i="9"/>
  <c r="F298" i="9"/>
  <c r="F302" i="9"/>
  <c r="F287" i="9"/>
  <c r="F296" i="9"/>
  <c r="F300" i="9"/>
  <c r="F291" i="9"/>
  <c r="F295" i="9"/>
  <c r="F299" i="9"/>
  <c r="F303" i="9"/>
  <c r="F288" i="9"/>
  <c r="F304" i="9"/>
  <c r="G346" i="9" l="1"/>
  <c r="F346" i="9"/>
  <c r="G305" i="9"/>
  <c r="G544" i="9"/>
  <c r="F305" i="9"/>
  <c r="G227" i="8"/>
  <c r="F227" i="8"/>
  <c r="G226" i="8"/>
  <c r="F226" i="8"/>
  <c r="G225" i="8"/>
  <c r="F225" i="8"/>
  <c r="G224" i="8"/>
  <c r="F224" i="8"/>
  <c r="G223" i="8"/>
  <c r="F223" i="8"/>
  <c r="G222" i="8"/>
  <c r="F222" i="8"/>
  <c r="G221" i="8"/>
  <c r="F221" i="8"/>
  <c r="G219" i="8"/>
  <c r="F219" i="8"/>
  <c r="G218" i="8"/>
  <c r="F218" i="8"/>
  <c r="G217" i="8"/>
  <c r="F217" i="8"/>
  <c r="C291" i="8"/>
  <c r="D307" i="8"/>
  <c r="D295" i="8"/>
  <c r="D293" i="8"/>
  <c r="C307" i="8"/>
  <c r="C293" i="8"/>
  <c r="D291" i="8"/>
  <c r="C295"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C157" i="8"/>
  <c r="D131" i="8"/>
  <c r="C131" i="8"/>
  <c r="D100" i="8"/>
  <c r="C100" i="8"/>
  <c r="D77" i="8"/>
  <c r="G80" i="8" s="1"/>
  <c r="C77" i="8"/>
  <c r="G155" i="8" l="1"/>
  <c r="G142" i="8"/>
  <c r="G159" i="8"/>
  <c r="G143" i="8"/>
  <c r="G160" i="8"/>
  <c r="G161" i="8"/>
  <c r="G162" i="8"/>
  <c r="G146" i="8"/>
  <c r="G147" i="8"/>
  <c r="G150" i="8"/>
  <c r="G156" i="8"/>
  <c r="G149" i="8"/>
  <c r="G151" i="8"/>
  <c r="G154" i="8"/>
  <c r="G158" i="8"/>
  <c r="G153" i="8"/>
  <c r="G144" i="8"/>
  <c r="G145" i="8"/>
  <c r="G148" i="8"/>
  <c r="G152" i="8"/>
  <c r="F149" i="8"/>
  <c r="F150" i="8"/>
  <c r="F151" i="8"/>
  <c r="F152" i="8"/>
  <c r="F147" i="8"/>
  <c r="F158" i="8"/>
  <c r="F159" i="8"/>
  <c r="F144" i="8"/>
  <c r="F153" i="8"/>
  <c r="F154" i="8"/>
  <c r="F160" i="8"/>
  <c r="F145" i="8"/>
  <c r="F148" i="8"/>
  <c r="F142" i="8"/>
  <c r="F162" i="8"/>
  <c r="F146" i="8"/>
  <c r="F156" i="8"/>
  <c r="F143" i="8"/>
  <c r="F161" i="8"/>
  <c r="F155" i="8"/>
  <c r="F136" i="8"/>
  <c r="F128" i="8"/>
  <c r="F132" i="8"/>
  <c r="F127" i="8"/>
  <c r="F117" i="8"/>
  <c r="F133" i="8"/>
  <c r="F121" i="8"/>
  <c r="F125" i="8"/>
  <c r="F130" i="8"/>
  <c r="F118" i="8"/>
  <c r="F120" i="8"/>
  <c r="F122" i="8"/>
  <c r="F129" i="8"/>
  <c r="F123" i="8"/>
  <c r="F134" i="8"/>
  <c r="F124" i="8"/>
  <c r="F119" i="8"/>
  <c r="F126" i="8"/>
  <c r="F135"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C544" i="9" l="1"/>
  <c r="F537" i="9" s="1"/>
  <c r="F536" i="9" l="1"/>
  <c r="F530" i="9"/>
  <c r="F534" i="9"/>
  <c r="F542" i="9"/>
  <c r="F527" i="9"/>
  <c r="F529" i="9"/>
  <c r="F541" i="9"/>
  <c r="F528" i="9"/>
  <c r="F533" i="9"/>
  <c r="F531" i="9"/>
  <c r="F539" i="9"/>
  <c r="F538" i="9"/>
  <c r="F535" i="9"/>
  <c r="F526" i="9"/>
  <c r="F543" i="9"/>
  <c r="F532" i="9"/>
  <c r="F540" i="9"/>
  <c r="F544" i="9" l="1"/>
</calcChain>
</file>

<file path=xl/sharedStrings.xml><?xml version="1.0" encoding="utf-8"?>
<sst xmlns="http://schemas.openxmlformats.org/spreadsheetml/2006/main" count="3652" uniqueCount="2289">
  <si>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</si>
  <si>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</si>
  <si>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</si>
  <si>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</si>
  <si>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</si>
  <si>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</si>
  <si>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</si>
  <si>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</si>
  <si>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</si>
  <si>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</si>
  <si>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</si>
  <si>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</si>
  <si>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</si>
  <si>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</si>
  <si>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</si>
  <si>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</si>
  <si>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</si>
  <si>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</si>
  <si>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</si>
  <si>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</si>
  <si>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</si>
  <si>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</si>
  <si>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</si>
  <si>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</si>
  <si>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</si>
  <si>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</si>
  <si>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</si>
  <si>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</si>
  <si>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</si>
  <si>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</si>
  <si>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</si>
  <si>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</si>
  <si>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</si>
  <si>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</si>
  <si>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</si>
  <si>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</si>
  <si>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</si>
  <si>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</si>
  <si>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</si>
  <si>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</si>
  <si>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</si>
  <si>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</si>
  <si>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</si>
  <si>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</si>
  <si>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</si>
  <si>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</si>
  <si>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</si>
  <si>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</si>
  <si>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</si>
  <si>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</si>
  <si>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</si>
  <si>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</si>
  <si>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</si>
  <si>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</si>
  <si>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</si>
  <si>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</si>
  <si>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</si>
  <si>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</si>
  <si>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</si>
  <si>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</si>
  <si>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</si>
  <si>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</si>
  <si>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</si>
  <si>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</si>
  <si>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</si>
  <si>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</si>
  <si>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</si>
  <si>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</si>
  <si>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</si>
  <si>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</si>
  <si>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</si>
  <si>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</si>
  <si>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</si>
  <si>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</si>
  <si>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</si>
  <si>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</si>
  <si>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</si>
  <si>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</si>
  <si>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</si>
  <si>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</si>
  <si>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</si>
  <si>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</si>
  <si>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</si>
  <si>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</si>
  <si>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</si>
  <si>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</si>
  <si>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</si>
  <si>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</si>
  <si>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</si>
  <si>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</si>
  <si>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</si>
  <si>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</si>
  <si>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</si>
  <si>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</si>
  <si>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</si>
  <si>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</si>
  <si>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</si>
  <si>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</si>
  <si>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</si>
  <si>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</si>
  <si>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</si>
  <si>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</si>
  <si>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</si>
  <si>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</si>
  <si>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</si>
  <si>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</si>
  <si>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</si>
  <si>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</si>
  <si>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</si>
  <si>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</si>
  <si>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</si>
  <si>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</si>
  <si>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</si>
  <si>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</si>
  <si>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</si>
  <si>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</si>
  <si>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</si>
  <si>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</si>
  <si>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</si>
  <si>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</si>
  <si>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</si>
  <si>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</si>
  <si>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</si>
  <si>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</si>
  <si>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</si>
  <si>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</si>
  <si>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</si>
  <si>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</si>
  <si>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</si>
  <si>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</si>
  <si>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</si>
  <si>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</si>
  <si>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</si>
  <si>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</si>
  <si>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</si>
  <si>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</si>
  <si>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</si>
  <si>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</si>
  <si>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</si>
  <si>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</si>
  <si>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</si>
  <si>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</si>
  <si>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</si>
  <si>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</si>
  <si>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</si>
  <si>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</si>
  <si>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</si>
  <si>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</si>
  <si>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</si>
  <si>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</si>
  <si>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</si>
  <si>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</si>
  <si>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</si>
  <si>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</si>
  <si>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</si>
  <si>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</si>
  <si>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</si>
  <si>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</si>
  <si>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</si>
  <si>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</si>
  <si>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</si>
  <si>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</si>
  <si>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</si>
  <si>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</si>
  <si>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</si>
  <si>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</si>
  <si>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</si>
  <si>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</si>
  <si>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</si>
  <si>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</si>
  <si>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</si>
  <si>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</si>
  <si>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</si>
  <si>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</si>
  <si>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</si>
  <si>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</si>
  <si>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</si>
  <si>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</si>
  <si>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</si>
  <si>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</si>
  <si>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</si>
  <si>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</si>
  <si>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</si>
  <si>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</si>
  <si>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</si>
  <si>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</si>
  <si>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</si>
  <si>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</si>
  <si>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</si>
  <si>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</si>
  <si>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</si>
  <si>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</si>
  <si>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</si>
  <si>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</si>
  <si>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</si>
  <si>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</si>
  <si>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</si>
  <si>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</si>
  <si>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</si>
  <si>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</si>
  <si>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</si>
  <si>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</si>
  <si>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</si>
  <si>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</si>
  <si>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</si>
  <si>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</si>
  <si>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</si>
  <si>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</si>
  <si>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</si>
  <si>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</si>
  <si>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</si>
  <si>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</si>
  <si>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</si>
  <si>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</si>
  <si>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</si>
  <si>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</si>
  <si>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</si>
  <si>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</si>
  <si>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</si>
  <si>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</si>
  <si>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</si>
  <si>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</si>
  <si>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</si>
  <si>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</si>
  <si>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</si>
  <si>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</si>
  <si>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</si>
  <si>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</si>
  <si>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</si>
  <si>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</si>
  <si>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</si>
  <si>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</si>
  <si>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</si>
  <si>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</si>
  <si>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</si>
  <si>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</si>
  <si>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</si>
  <si>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</si>
  <si>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</si>
  <si>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</si>
  <si>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</si>
  <si>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</si>
  <si>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</si>
  <si>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</si>
  <si>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</si>
  <si>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</si>
  <si>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</si>
  <si>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</si>
  <si>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</si>
  <si>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</si>
  <si>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</si>
  <si>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</si>
  <si>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</si>
  <si>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</si>
  <si>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</si>
  <si>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</si>
  <si>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</si>
  <si>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</si>
  <si>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</si>
  <si>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</si>
  <si>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</si>
  <si>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</si>
  <si>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</si>
  <si>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</si>
  <si>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</si>
  <si>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</si>
  <si>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</si>
  <si>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</si>
  <si>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</si>
  <si>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</si>
  <si>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</si>
  <si>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</si>
  <si>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</si>
  <si>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</si>
  <si>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</si>
  <si>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</si>
  <si>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</si>
  <si>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</si>
  <si>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</si>
  <si>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</si>
  <si>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</si>
  <si>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</si>
  <si>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</si>
  <si>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</si>
  <si>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</si>
  <si>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</si>
  <si>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</si>
  <si>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</si>
  <si>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</si>
  <si>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</si>
  <si>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</si>
  <si>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</si>
  <si>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</si>
  <si>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</si>
  <si>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</si>
  <si>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</si>
  <si>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</si>
  <si>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</si>
  <si>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</si>
  <si>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</si>
  <si>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</si>
  <si>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</si>
  <si>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</si>
  <si>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</si>
  <si>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</si>
  <si>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</si>
  <si>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</si>
  <si>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</si>
  <si>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</si>
  <si>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</si>
  <si>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</si>
  <si>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</si>
  <si>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</si>
  <si>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</si>
  <si>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</si>
  <si>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</si>
  <si>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</si>
  <si>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</si>
  <si>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</si>
  <si>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</si>
  <si>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</si>
  <si>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</si>
  <si>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</si>
  <si>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</si>
  <si>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</si>
  <si>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</si>
  <si>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</si>
  <si>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</si>
  <si>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</si>
  <si>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</si>
  <si>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</si>
  <si>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</si>
  <si>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</si>
  <si>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</si>
  <si>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</si>
  <si>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</si>
  <si>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</si>
  <si>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</si>
  <si>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</si>
  <si>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</si>
  <si>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</si>
  <si>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</si>
  <si>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</si>
  <si>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</si>
  <si>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</si>
  <si>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</si>
  <si>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</si>
  <si>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</si>
  <si>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</si>
  <si>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</si>
  <si>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</si>
  <si>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</si>
  <si>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</si>
  <si>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</si>
  <si>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</si>
  <si>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</si>
  <si>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</si>
  <si>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</si>
  <si>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</si>
  <si>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</si>
  <si>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</si>
  <si>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</si>
  <si>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</si>
  <si>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</si>
  <si>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</si>
  <si>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</si>
  <si>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</si>
  <si>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</si>
  <si>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</si>
  <si>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</si>
  <si>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</si>
  <si>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</si>
  <si>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</si>
  <si>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</si>
  <si>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</si>
  <si>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</si>
  <si>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</si>
  <si>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</si>
  <si>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</si>
  <si>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</si>
  <si>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</si>
  <si>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</si>
  <si>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</si>
  <si>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</si>
  <si>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</si>
  <si>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</si>
  <si>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</si>
  <si>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</si>
  <si>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</si>
  <si>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</si>
  <si>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</si>
  <si>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</si>
  <si>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</si>
  <si>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</si>
  <si>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</si>
  <si>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</si>
  <si>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</si>
  <si>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</si>
  <si>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</si>
  <si>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</si>
  <si>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</si>
  <si>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</si>
  <si>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</si>
  <si>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</si>
  <si>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</si>
  <si>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</si>
  <si>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</si>
  <si>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</si>
  <si>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</si>
  <si>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</si>
  <si>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</si>
  <si>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</si>
  <si>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</si>
  <si>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</si>
  <si>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</si>
  <si>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</si>
  <si>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</si>
  <si>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</si>
  <si>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</si>
  <si>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</si>
  <si>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</si>
  <si>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</si>
  <si>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</si>
  <si>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</si>
  <si>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</si>
  <si>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</si>
  <si>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</si>
  <si>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</si>
  <si>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</si>
  <si>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</si>
  <si>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</si>
  <si>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</si>
  <si>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</si>
  <si>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</si>
  <si>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</si>
  <si>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</si>
  <si>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</si>
  <si>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</si>
  <si>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</si>
  <si>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</si>
  <si>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</si>
  <si>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</si>
  <si>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</si>
  <si>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</si>
  <si>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</si>
  <si>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</si>
  <si>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</si>
  <si>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</si>
  <si>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</si>
  <si>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</si>
  <si>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</si>
  <si>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</si>
  <si>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</si>
  <si>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</si>
  <si>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</si>
  <si>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</si>
  <si>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</si>
  <si>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</si>
  <si>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</si>
  <si>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</si>
  <si>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</si>
  <si>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</si>
  <si>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</si>
  <si>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</si>
  <si>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</si>
  <si>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</si>
  <si>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</si>
  <si>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</si>
  <si>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</si>
  <si>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</si>
  <si>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</si>
  <si>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</si>
  <si>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</si>
  <si>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</si>
  <si>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</si>
  <si>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</si>
  <si>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</si>
  <si>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</si>
  <si>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</si>
  <si>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</si>
  <si>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</si>
  <si>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</si>
  <si>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</si>
  <si>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</si>
  <si>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</si>
  <si>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</si>
  <si>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</si>
  <si>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</si>
  <si>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</si>
  <si>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</si>
  <si>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</si>
  <si>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</si>
  <si>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</si>
  <si>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</si>
  <si>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</si>
  <si>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</si>
  <si>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</si>
  <si>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</si>
  <si>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</si>
  <si>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</si>
  <si>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</si>
  <si>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</si>
  <si>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</si>
  <si>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</si>
  <si>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</si>
  <si>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</si>
  <si>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</si>
  <si>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</si>
  <si>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</si>
  <si>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</si>
  <si>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</si>
  <si>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</si>
  <si>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</si>
  <si>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</si>
  <si>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</si>
  <si>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</si>
  <si>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</si>
  <si>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</si>
  <si>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</si>
  <si>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</si>
  <si>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</si>
  <si>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</si>
  <si>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</si>
  <si>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</si>
  <si>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</si>
  <si>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</si>
  <si>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</si>
  <si>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</si>
  <si>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</si>
  <si>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</si>
  <si>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</si>
  <si>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</si>
  <si>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</si>
  <si>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</si>
  <si>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</si>
  <si>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</si>
  <si>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</si>
  <si>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</si>
  <si>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</si>
  <si>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</si>
  <si>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</si>
  <si>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</si>
  <si>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</si>
  <si>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</si>
  <si>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</si>
  <si>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</si>
  <si>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</si>
  <si>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</si>
  <si>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</si>
  <si>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</si>
  <si>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</si>
  <si>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</si>
  <si>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</si>
  <si>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</si>
  <si>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</si>
  <si>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</si>
  <si>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</si>
  <si>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</si>
  <si>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</si>
  <si>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</si>
  <si>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</si>
  <si>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</si>
  <si>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</si>
  <si>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</si>
  <si>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</si>
  <si>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</si>
  <si>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</si>
  <si>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</si>
  <si>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</si>
  <si>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</si>
  <si>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</si>
  <si>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</si>
  <si>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</si>
  <si>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</si>
  <si>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</si>
  <si>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</si>
  <si>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</si>
  <si>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</si>
  <si>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</si>
  <si>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</si>
  <si>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</si>
  <si>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</si>
  <si>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</si>
  <si>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</si>
  <si>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</si>
  <si>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</si>
  <si>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</si>
  <si>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</si>
  <si>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</si>
  <si>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</si>
  <si>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</si>
  <si>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</si>
  <si>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</si>
  <si>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</si>
  <si>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</si>
  <si>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</si>
  <si>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</si>
  <si>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</si>
  <si>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</si>
  <si>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</si>
  <si>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</si>
  <si>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</si>
  <si>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</si>
  <si>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</si>
  <si>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</si>
  <si>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</si>
  <si>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</si>
  <si>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</si>
  <si>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</si>
  <si>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</si>
  <si>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</si>
  <si>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</si>
  <si>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</si>
  <si>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</si>
  <si>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</si>
  <si>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</si>
  <si>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</si>
  <si>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</si>
  <si>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</si>
  <si>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</si>
  <si>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</si>
  <si>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</si>
  <si>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</si>
  <si>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</si>
  <si>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</si>
  <si>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</si>
  <si>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</si>
  <si>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</si>
  <si>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</si>
  <si>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</si>
  <si>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</si>
  <si>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</si>
  <si>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</si>
  <si>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</si>
  <si>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</si>
  <si>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</si>
  <si>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</si>
  <si>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</si>
  <si>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</si>
  <si>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</si>
  <si>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</si>
  <si>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</si>
  <si>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</si>
  <si>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</si>
  <si>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</si>
  <si>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</si>
  <si>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</si>
  <si>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</si>
  <si>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</si>
  <si>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</si>
  <si>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</si>
  <si>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</si>
  <si>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</si>
  <si>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</si>
  <si>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</si>
  <si>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</si>
  <si>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</si>
  <si>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</si>
  <si>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</si>
  <si>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</si>
  <si>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</si>
  <si>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</si>
  <si>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</si>
  <si>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</si>
  <si>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</si>
  <si>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</si>
  <si>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</si>
  <si>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</si>
  <si>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</si>
  <si>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</si>
  <si>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</si>
  <si>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</si>
  <si>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</si>
  <si>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</si>
  <si>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</si>
  <si>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</si>
  <si>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</si>
  <si>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</si>
  <si>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</si>
  <si>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</si>
  <si>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</si>
  <si>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</si>
  <si>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</si>
  <si>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</si>
  <si>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</si>
  <si>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</si>
  <si>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</si>
  <si>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</si>
  <si>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</si>
  <si>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</si>
  <si>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</si>
  <si>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</si>
  <si>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</si>
  <si>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</si>
  <si>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</si>
  <si>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</si>
  <si>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</si>
  <si>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</si>
  <si>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</si>
  <si>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</si>
  <si>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</si>
  <si>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</si>
  <si>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</si>
  <si>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</si>
  <si>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</si>
  <si>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</si>
  <si>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</si>
  <si>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</si>
  <si>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</si>
  <si>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</si>
  <si>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</si>
  <si>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</si>
  <si>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</si>
  <si>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</si>
  <si>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</si>
  <si>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</si>
  <si>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</si>
  <si>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</si>
  <si>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</si>
  <si>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</si>
  <si>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</si>
  <si>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</si>
  <si>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</si>
  <si>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</si>
  <si>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</si>
  <si>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</si>
  <si>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</si>
  <si>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</si>
  <si>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</si>
  <si>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</si>
  <si>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</si>
  <si>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</si>
  <si>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</si>
  <si>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</si>
  <si>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</si>
  <si>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</si>
  <si>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</si>
  <si>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</si>
  <si>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</si>
  <si>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</si>
  <si>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</si>
  <si>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</si>
  <si>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</si>
  <si>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</si>
  <si>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</si>
  <si>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</si>
  <si>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</si>
  <si>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</si>
  <si>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</si>
  <si>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</si>
  <si>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</si>
  <si>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</si>
  <si>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</si>
  <si>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</si>
  <si>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</si>
  <si>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</si>
  <si>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</si>
  <si>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</si>
  <si>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</si>
  <si>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</si>
  <si>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</si>
  <si>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</si>
  <si>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</si>
  <si>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</si>
  <si>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</si>
  <si>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</si>
  <si>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</si>
  <si>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</si>
  <si>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</si>
  <si>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</si>
  <si>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</si>
  <si>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</si>
  <si>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</si>
  <si>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</si>
  <si>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</si>
  <si>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</si>
  <si>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</si>
  <si>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</si>
  <si>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</si>
  <si>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</si>
  <si>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</si>
  <si>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</si>
  <si>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</si>
  <si>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</si>
  <si>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</si>
  <si>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</si>
  <si>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</si>
  <si>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</si>
  <si>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</si>
  <si>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</si>
  <si>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</si>
  <si>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</si>
  <si>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</si>
  <si>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</si>
  <si>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</si>
  <si>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</si>
  <si>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</si>
  <si>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</si>
  <si>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</si>
  <si>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</si>
  <si>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</si>
  <si>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</si>
  <si>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</si>
  <si>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</si>
  <si>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</si>
  <si>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</si>
  <si>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</si>
  <si>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</si>
  <si>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</si>
  <si>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</si>
  <si>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</si>
  <si>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</si>
  <si>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</si>
  <si>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</si>
  <si>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</si>
  <si>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</si>
  <si>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</si>
  <si>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</si>
  <si>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</si>
  <si>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</si>
  <si>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</si>
  <si>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</si>
  <si>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</si>
  <si>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</si>
  <si>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</si>
  <si>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</si>
  <si>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</si>
  <si>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</si>
  <si>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</si>
  <si>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</si>
  <si>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</si>
  <si>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</si>
  <si>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</si>
  <si>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</si>
  <si>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</si>
  <si>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</si>
  <si>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</si>
  <si>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</si>
  <si>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</si>
  <si>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</si>
  <si>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</si>
  <si>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</si>
  <si>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</si>
  <si>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</si>
  <si>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</si>
  <si>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</si>
  <si>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</si>
  <si>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</si>
  <si>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</si>
  <si>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</si>
  <si>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</si>
  <si>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</si>
  <si>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</si>
  <si>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</si>
  <si>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</si>
  <si>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</si>
  <si>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</si>
  <si>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</si>
  <si>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</si>
  <si>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</si>
  <si>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</si>
  <si>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</si>
  <si>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</si>
  <si>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</si>
  <si>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</si>
  <si>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</si>
  <si>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</si>
  <si>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</si>
  <si>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</si>
  <si>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</si>
  <si>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</si>
  <si>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</si>
  <si>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</si>
  <si>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</si>
  <si>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</si>
  <si>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</si>
  <si>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</si>
  <si>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</si>
  <si>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</si>
  <si>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</si>
  <si>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</si>
  <si>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</si>
  <si>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</si>
  <si>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</si>
  <si>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</si>
  <si>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</si>
  <si>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</si>
  <si>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</si>
  <si>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</si>
  <si>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</si>
  <si>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</si>
  <si>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</si>
  <si>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</si>
  <si>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</si>
  <si>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</si>
  <si>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</si>
  <si>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</si>
  <si>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</si>
  <si>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</si>
  <si>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</si>
  <si>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</si>
  <si>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</si>
  <si>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</si>
  <si>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</si>
  <si>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</si>
  <si>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</si>
  <si>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</si>
  <si>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</si>
  <si>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</si>
  <si>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</si>
  <si>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</si>
  <si>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</si>
  <si>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</si>
  <si>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</si>
  <si>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</si>
  <si>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</si>
  <si>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</si>
  <si>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</si>
  <si>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</si>
  <si>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</si>
  <si>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</si>
  <si>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</si>
  <si>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</si>
  <si>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</si>
  <si>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</si>
  <si>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</si>
  <si>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</si>
  <si>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</si>
  <si>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</si>
  <si>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</si>
  <si>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</si>
  <si>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</si>
  <si>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</si>
  <si>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</si>
  <si>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</si>
  <si>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</si>
  <si>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</si>
  <si>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</si>
  <si>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</si>
  <si>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</si>
  <si>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</si>
  <si>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</si>
  <si>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</si>
  <si>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</si>
  <si>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</si>
  <si>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</si>
  <si>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</si>
  <si>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</si>
  <si>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</si>
  <si>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</si>
  <si>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</si>
  <si>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</si>
  <si>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</si>
  <si>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</si>
  <si>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</si>
  <si>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</si>
  <si>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</si>
  <si>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</si>
  <si>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</si>
  <si>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</si>
  <si>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</si>
  <si>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</si>
  <si>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</si>
  <si>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</si>
  <si>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</si>
  <si>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</si>
  <si>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</si>
  <si>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</si>
  <si>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</si>
  <si>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</si>
  <si>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</si>
  <si>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</si>
  <si>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</si>
  <si>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</si>
  <si>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</si>
  <si>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</si>
  <si>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</si>
  <si>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</si>
  <si>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</si>
  <si>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</si>
  <si>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</si>
  <si>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</si>
  <si>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</si>
  <si>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</si>
  <si>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</si>
  <si>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</si>
  <si>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</si>
  <si>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</si>
  <si>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</si>
  <si>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</si>
  <si>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</si>
  <si>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</si>
  <si>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</si>
  <si>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</si>
  <si>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</si>
  <si>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</si>
  <si>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</si>
  <si>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</si>
  <si>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</si>
  <si>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</si>
  <si>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</si>
  <si>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</si>
  <si>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</si>
  <si>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</si>
  <si>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</si>
  <si>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</si>
  <si>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</si>
  <si>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</si>
  <si>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</si>
  <si>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</si>
  <si>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</si>
  <si>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</si>
  <si>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</si>
  <si>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</si>
  <si>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</si>
  <si>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</si>
  <si>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</si>
  <si>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</si>
  <si>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</si>
  <si>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</si>
  <si>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</si>
  <si>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</si>
  <si>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</si>
  <si>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</si>
  <si>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</si>
  <si>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</si>
  <si>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</si>
  <si>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</si>
  <si>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</si>
  <si>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</si>
  <si>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</si>
  <si>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</si>
  <si>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</si>
  <si>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</si>
  <si>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</si>
  <si>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</si>
  <si>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</si>
  <si>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</si>
  <si>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</si>
  <si>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</si>
  <si>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</si>
  <si>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</si>
  <si>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</si>
  <si>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</si>
  <si>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</si>
  <si>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</si>
  <si>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</si>
  <si>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</si>
  <si>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</si>
  <si>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</si>
  <si>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</si>
  <si>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</si>
  <si>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</si>
  <si>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</si>
  <si>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</si>
  <si>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</si>
  <si>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</si>
  <si>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</si>
  <si>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</si>
  <si>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</si>
  <si>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</si>
  <si>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</si>
  <si>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</si>
  <si>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</si>
  <si>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</si>
  <si>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</si>
  <si>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</si>
  <si>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</si>
  <si>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</si>
  <si>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</si>
  <si>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</si>
  <si>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</si>
  <si>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</si>
  <si>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</si>
  <si>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</si>
  <si>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</si>
  <si>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</si>
  <si>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</si>
  <si>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</si>
  <si>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</si>
  <si>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</si>
  <si>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</si>
  <si>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</si>
  <si>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</si>
  <si>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</si>
  <si>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</si>
  <si>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</si>
  <si>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</si>
  <si>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</si>
  <si>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</si>
  <si>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</si>
  <si>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</si>
  <si>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</si>
  <si>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</si>
  <si>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</si>
  <si>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</si>
  <si>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</si>
  <si>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</si>
  <si>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</si>
  <si>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</si>
  <si>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</si>
  <si>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</si>
  <si>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</si>
  <si>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</si>
  <si>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</si>
  <si>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</si>
  <si>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</si>
  <si>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</si>
  <si>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</si>
  <si>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</si>
  <si>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</si>
  <si>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</si>
  <si>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</si>
  <si>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</si>
  <si>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</si>
  <si>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</si>
  <si>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</si>
  <si>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</si>
  <si>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</si>
  <si>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</si>
  <si>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</si>
  <si>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</si>
  <si>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</si>
  <si>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</si>
  <si>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</si>
  <si>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</si>
  <si>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</si>
  <si>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</si>
  <si>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</si>
  <si>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</si>
  <si>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</si>
  <si>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</si>
  <si>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</si>
  <si>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</si>
  <si>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</si>
  <si>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</si>
  <si>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</si>
  <si>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</si>
  <si>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</si>
  <si>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</si>
  <si>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</si>
  <si>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</si>
  <si>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</si>
  <si>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</si>
  <si>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</si>
  <si>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</si>
  <si>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</si>
  <si>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</si>
  <si>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</si>
  <si>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</si>
  <si>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</si>
  <si>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</si>
  <si>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</si>
  <si>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</si>
  <si>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</si>
  <si>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</si>
  <si>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</si>
  <si>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</si>
  <si>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</si>
  <si>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</si>
  <si>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</si>
  <si>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</si>
  <si>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</si>
  <si>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</si>
  <si>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</si>
  <si>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</si>
  <si>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</si>
  <si>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</si>
  <si>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</si>
  <si>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</si>
  <si>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</si>
  <si>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</si>
  <si>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</si>
  <si>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</si>
  <si>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</si>
  <si>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</si>
  <si>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</si>
  <si>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</si>
  <si>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</si>
  <si>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</si>
  <si>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</si>
  <si>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</si>
  <si>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</si>
  <si>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</si>
  <si>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</si>
  <si>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</si>
  <si>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</si>
  <si>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</si>
  <si>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</si>
  <si>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</si>
  <si>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</si>
  <si>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</si>
  <si>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</si>
  <si>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</si>
  <si>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</si>
  <si>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</si>
  <si>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</si>
  <si>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</si>
  <si>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</si>
  <si>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</si>
  <si>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</si>
  <si>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</si>
  <si>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</si>
  <si>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</si>
  <si>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</si>
  <si>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</si>
  <si>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</si>
  <si>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</si>
  <si>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</si>
  <si>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</si>
  <si>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</si>
  <si>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</si>
  <si>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</si>
  <si>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</si>
  <si>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</si>
  <si>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</si>
  <si>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</si>
  <si>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</si>
  <si>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</si>
  <si>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</si>
  <si>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</si>
  <si>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</si>
  <si>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</si>
  <si>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</si>
  <si>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</si>
  <si>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</si>
  <si>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</si>
  <si>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</si>
  <si>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</si>
  <si>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</si>
  <si>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</si>
  <si>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</si>
  <si>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</si>
  <si>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</si>
  <si>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</si>
  <si>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</si>
  <si>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</si>
  <si>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</si>
  <si>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</si>
  <si>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</si>
  <si>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</si>
  <si>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</si>
  <si>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</si>
  <si>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</si>
  <si>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</si>
  <si>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</si>
  <si>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</si>
  <si>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</si>
  <si>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</si>
  <si>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</si>
  <si>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</si>
  <si>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</si>
  <si>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</si>
  <si>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</si>
  <si>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</si>
  <si>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</si>
  <si>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</si>
  <si>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</si>
  <si>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</si>
  <si>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</si>
  <si>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</si>
  <si>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</si>
  <si>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</si>
  <si>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</si>
  <si>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</si>
  <si>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</si>
  <si>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</si>
  <si>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</si>
  <si>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</si>
  <si>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</si>
  <si>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</si>
  <si>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</si>
  <si>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</si>
  <si>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</si>
  <si>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</si>
  <si>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</si>
  <si>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</si>
  <si>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</si>
  <si>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</si>
  <si>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</si>
  <si>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</si>
  <si>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</si>
  <si>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</si>
  <si>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</si>
  <si>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</si>
  <si>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</si>
  <si>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</si>
  <si>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</si>
  <si>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</si>
  <si>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</si>
  <si>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</si>
  <si>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</si>
  <si>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</si>
  <si>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</si>
  <si>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</si>
  <si>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</si>
  <si>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</si>
  <si>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</si>
  <si>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</si>
  <si>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</si>
  <si>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</si>
  <si>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</si>
  <si>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</si>
  <si>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</si>
  <si>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</si>
  <si>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</si>
  <si>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</si>
  <si>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</si>
  <si>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</si>
  <si>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</si>
  <si>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</si>
  <si>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</si>
  <si>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</si>
  <si>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</si>
  <si>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</si>
  <si>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</si>
  <si>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</si>
  <si>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</si>
  <si>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</si>
  <si>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</si>
  <si>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</si>
  <si>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</si>
  <si>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</si>
  <si>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</si>
  <si>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</si>
  <si>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</si>
  <si>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</si>
  <si>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</si>
  <si>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</si>
  <si>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</si>
  <si>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</si>
  <si>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</si>
  <si>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</si>
  <si>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</si>
  <si>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</si>
  <si>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</si>
  <si>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</si>
  <si>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</si>
  <si>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</si>
  <si>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</si>
  <si>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</si>
  <si>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</si>
  <si>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</si>
  <si>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</si>
  <si>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</si>
  <si>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</si>
  <si>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</si>
  <si>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</si>
  <si>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</si>
  <si>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</si>
  <si>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</si>
  <si>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</si>
  <si>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</si>
  <si>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</si>
  <si>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</si>
  <si>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</si>
  <si>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</si>
  <si>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</si>
  <si>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</si>
  <si>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</si>
  <si>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</si>
  <si>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</si>
  <si>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</si>
  <si>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</si>
  <si>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</si>
  <si>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</si>
  <si>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</si>
  <si>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</si>
  <si>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</si>
  <si>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</si>
  <si>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</si>
  <si>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</si>
  <si>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</si>
  <si>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</si>
  <si>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</si>
  <si>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</si>
  <si>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</si>
  <si>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</si>
  <si>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</si>
  <si>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</si>
  <si>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</si>
  <si>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</si>
  <si>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</si>
  <si>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</si>
  <si>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</si>
  <si>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</si>
  <si>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</si>
  <si>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</si>
  <si>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</si>
  <si>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</si>
  <si>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</si>
  <si>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</si>
  <si>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</si>
  <si>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</si>
  <si>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</si>
  <si>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</si>
  <si>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</si>
  <si>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</si>
  <si>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</si>
  <si>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</si>
  <si>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</si>
  <si>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</si>
  <si>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</si>
  <si>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</si>
  <si>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</si>
  <si>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</si>
  <si>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</si>
  <si>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</si>
  <si>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</si>
  <si>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</si>
  <si>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</si>
  <si>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</si>
  <si>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</si>
  <si>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</si>
  <si>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</si>
  <si>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</si>
  <si>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</si>
  <si>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</si>
  <si>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</si>
  <si>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</si>
  <si>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</si>
  <si>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</si>
  <si>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</si>
  <si>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</si>
  <si>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</si>
  <si>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</si>
  <si>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</si>
  <si>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</si>
  <si>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</si>
  <si>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</si>
  <si>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</si>
  <si>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</si>
  <si>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</si>
  <si>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</si>
  <si>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</si>
  <si>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</si>
  <si>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</si>
  <si>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</si>
  <si>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</si>
  <si>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</si>
  <si>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</si>
  <si>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</si>
  <si>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</si>
  <si>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</si>
  <si>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</si>
  <si>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</si>
  <si>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</si>
  <si>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</si>
  <si>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</si>
  <si>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</si>
  <si>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</si>
  <si>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</si>
  <si>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</si>
  <si>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</si>
  <si>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</si>
  <si>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</si>
  <si>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</si>
  <si>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</si>
  <si>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</si>
  <si>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</si>
  <si>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</si>
  <si>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</si>
  <si>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</si>
  <si>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</si>
  <si>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</si>
  <si>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</si>
  <si>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</si>
  <si>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</si>
  <si>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</si>
  <si>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</si>
  <si>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</si>
  <si>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</si>
  <si>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</si>
  <si>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</si>
  <si>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</si>
  <si>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</si>
  <si>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</si>
  <si>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</si>
  <si>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</si>
  <si>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</si>
  <si>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</si>
  <si>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</si>
  <si>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</si>
  <si>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</si>
  <si>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</si>
  <si>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</si>
  <si>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</si>
  <si>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</si>
  <si>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</si>
  <si>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</si>
  <si>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</si>
  <si>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</si>
  <si>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</si>
  <si>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</si>
  <si>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</si>
  <si>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</si>
  <si>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</si>
  <si>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</si>
  <si>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</si>
  <si>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</si>
  <si>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</si>
  <si>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</si>
  <si>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</si>
  <si>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</si>
  <si>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</si>
  <si>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</si>
  <si>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</si>
  <si>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</si>
  <si>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</si>
  <si>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</si>
  <si>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</si>
  <si>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</si>
  <si>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</si>
  <si>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</si>
  <si>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</si>
  <si>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</si>
  <si>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</si>
  <si>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</si>
  <si>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</si>
  <si>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</si>
  <si>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</si>
  <si>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</si>
  <si>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</si>
  <si>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</si>
  <si>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</si>
  <si>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</si>
  <si>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</si>
  <si>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</si>
  <si>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</si>
  <si>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</si>
  <si>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</si>
  <si>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</si>
  <si>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</si>
  <si>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</si>
  <si>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</si>
  <si>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</si>
  <si>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</si>
  <si>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</si>
  <si>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</si>
  <si>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</si>
  <si>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</si>
  <si>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</si>
  <si>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</si>
  <si>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</si>
  <si>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</si>
  <si>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</si>
  <si>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</si>
  <si>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</si>
  <si>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</si>
  <si>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</si>
  <si>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</si>
  <si>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</si>
  <si>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</si>
  <si>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</si>
  <si>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</si>
  <si>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</si>
  <si>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</si>
  <si>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</si>
  <si>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</si>
  <si>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</si>
  <si>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</si>
  <si>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</si>
  <si>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</si>
  <si>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</si>
  <si>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</si>
  <si>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</si>
  <si>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</si>
  <si>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</si>
  <si>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</si>
  <si>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</si>
  <si>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</si>
  <si>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</si>
  <si>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</si>
  <si>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</si>
  <si>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</si>
  <si>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</si>
  <si>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</si>
  <si>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</si>
  <si>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</si>
  <si>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</si>
  <si>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</si>
  <si>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</si>
  <si>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</si>
  <si>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</si>
  <si>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</si>
  <si>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</si>
  <si>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</si>
  <si>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</si>
  <si>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</si>
  <si>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</si>
  <si>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</si>
  <si>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</si>
  <si>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</si>
  <si>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</si>
  <si>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</si>
  <si>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</si>
  <si>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</si>
  <si>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</si>
  <si>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</si>
  <si>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</si>
  <si>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</si>
  <si>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</si>
  <si>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</si>
  <si>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</si>
  <si>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</si>
  <si>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</si>
  <si>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</si>
  <si>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</si>
  <si>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</si>
  <si>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</si>
  <si>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</si>
  <si>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</si>
  <si>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</si>
  <si>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</si>
  <si>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</si>
  <si>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</si>
  <si>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</si>
  <si>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</si>
  <si>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</si>
  <si>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</si>
  <si>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</si>
  <si>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</si>
  <si>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</si>
  <si>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</si>
  <si>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</si>
  <si>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</si>
  <si>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</si>
  <si>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</si>
  <si>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</si>
  <si>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</si>
  <si>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</si>
  <si>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</si>
  <si>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</si>
  <si>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</si>
  <si>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</si>
  <si>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</si>
  <si>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</si>
  <si>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</si>
  <si>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</si>
  <si>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</si>
  <si>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</si>
  <si>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</si>
  <si>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</si>
  <si>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</si>
  <si>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</si>
  <si>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</si>
  <si>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</si>
  <si>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</si>
  <si>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</si>
  <si>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</si>
  <si>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</si>
  <si>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</si>
  <si>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</si>
  <si>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</si>
  <si>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</si>
  <si>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</si>
  <si>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</si>
  <si>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</si>
  <si>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</si>
  <si>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</si>
  <si>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</si>
  <si>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</si>
  <si>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</si>
  <si>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</si>
  <si>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</si>
  <si>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</si>
  <si>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</si>
  <si>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</si>
  <si>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</si>
  <si>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</si>
  <si>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</si>
  <si>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</si>
  <si>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</si>
  <si>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</si>
  <si>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</si>
  <si>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</si>
  <si>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</si>
  <si>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</si>
  <si>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</si>
  <si>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</si>
  <si>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</si>
  <si>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</si>
  <si>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</si>
  <si>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</si>
  <si>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</si>
  <si>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</si>
  <si>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</si>
  <si>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</si>
  <si>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</si>
  <si>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</si>
  <si>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</si>
  <si>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</si>
  <si>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</si>
  <si>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</si>
  <si>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</si>
  <si>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</si>
  <si>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</si>
  <si>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</si>
  <si>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</si>
  <si>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</si>
  <si>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</si>
  <si>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</si>
  <si>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</si>
  <si>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</si>
  <si>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</si>
  <si>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</si>
  <si>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</si>
  <si>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</si>
  <si>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</si>
  <si>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</si>
  <si>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</si>
  <si>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</si>
  <si>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</si>
  <si>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</si>
  <si>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</si>
  <si>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</si>
  <si>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</si>
  <si>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</si>
  <si>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</si>
  <si>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</si>
  <si>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</si>
  <si>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</si>
  <si>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</si>
  <si>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</si>
  <si>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</si>
  <si>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</si>
  <si>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</si>
  <si>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</si>
  <si>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</si>
  <si>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</si>
  <si>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</si>
  <si>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</si>
  <si>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</si>
  <si>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</si>
  <si>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</si>
  <si>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</si>
  <si>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</si>
  <si>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</si>
  <si>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</si>
  <si>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</si>
  <si>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</si>
  <si>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</si>
  <si>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</si>
  <si>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</si>
  <si>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</si>
  <si>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</si>
  <si>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</si>
  <si>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</si>
  <si>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</si>
  <si>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</si>
  <si>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</si>
  <si>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</si>
  <si>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</si>
  <si>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</si>
  <si>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</si>
  <si>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</si>
  <si>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</si>
  <si>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</si>
  <si>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</si>
  <si>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</si>
  <si>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</si>
  <si>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</si>
  <si>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</si>
  <si>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</si>
  <si>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</si>
  <si>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</si>
  <si>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</si>
  <si>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</si>
  <si>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</si>
  <si>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</si>
  <si>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</si>
  <si>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</si>
  <si>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</si>
  <si>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</si>
  <si>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</si>
  <si>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</si>
  <si>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</si>
  <si>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</si>
  <si>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</si>
  <si>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</si>
  <si>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</si>
  <si>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</si>
  <si>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</si>
  <si>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</si>
  <si>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</si>
  <si>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</si>
  <si>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</si>
  <si>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</si>
  <si>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</si>
  <si>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</si>
  <si>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</si>
  <si>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</si>
  <si>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</si>
  <si>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</si>
  <si>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</si>
  <si>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</si>
  <si>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</si>
  <si>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</si>
  <si>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</si>
  <si>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</si>
  <si>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</si>
  <si>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</si>
  <si>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</si>
  <si>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</si>
  <si>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</si>
  <si>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</si>
  <si>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</si>
  <si>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</si>
  <si>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</si>
  <si>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</si>
  <si>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</si>
  <si>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</si>
  <si>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</si>
  <si>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</si>
  <si>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</si>
  <si>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</si>
  <si>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</si>
  <si>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</si>
  <si>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</si>
  <si>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</si>
  <si>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</si>
  <si>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</si>
  <si>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</si>
  <si>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</si>
  <si>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</si>
  <si>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</si>
  <si>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</si>
  <si>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</si>
  <si>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</si>
  <si>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</si>
  <si>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</si>
  <si>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</si>
  <si>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</si>
  <si>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</si>
  <si>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</si>
  <si>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</si>
  <si>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</si>
  <si>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</si>
  <si>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</si>
  <si>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</si>
  <si>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</si>
  <si>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</si>
  <si>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</si>
  <si>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</si>
  <si>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</si>
  <si>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</si>
  <si>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</si>
  <si>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</si>
  <si>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</si>
  <si>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</si>
  <si>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</si>
  <si>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</si>
  <si>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</si>
  <si>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</si>
  <si>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</si>
  <si>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</si>
  <si>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</si>
  <si>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</si>
  <si>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</si>
  <si>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</si>
  <si>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</si>
  <si>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</si>
  <si>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</si>
  <si>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</si>
  <si>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</si>
  <si>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</si>
  <si>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</si>
  <si>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</si>
  <si>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</si>
  <si>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</si>
  <si>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</si>
  <si>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</si>
  <si>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</si>
  <si>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</si>
  <si>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</si>
  <si>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</si>
  <si>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</si>
  <si>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</si>
  <si>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</si>
  <si>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</si>
  <si>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</si>
  <si>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</si>
  <si>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</si>
  <si>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</si>
  <si>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</si>
  <si>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</si>
  <si>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</si>
  <si>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</si>
  <si>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</si>
  <si>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</si>
  <si>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</si>
  <si>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</si>
  <si>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</si>
  <si>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</si>
  <si>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</si>
  <si>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</si>
  <si>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</si>
  <si>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</si>
  <si>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</si>
  <si>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</si>
  <si>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</si>
  <si>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</si>
  <si>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</si>
  <si>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</si>
  <si>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</si>
  <si>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</si>
  <si>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</si>
  <si>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</si>
  <si>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</si>
  <si>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</si>
  <si>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</si>
  <si>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</si>
  <si>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</si>
  <si>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</si>
  <si>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</si>
  <si>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</si>
  <si>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</si>
  <si>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</si>
  <si>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</si>
  <si>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</si>
  <si>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</si>
  <si>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</si>
  <si>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</si>
  <si>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</si>
  <si>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</si>
  <si>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</si>
  <si>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</si>
  <si>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</si>
  <si>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</si>
  <si>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</si>
  <si>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</si>
  <si>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</si>
  <si>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</si>
  <si>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</si>
  <si>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</si>
  <si>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</si>
  <si>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</si>
  <si>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</si>
  <si>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</si>
  <si>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</si>
  <si>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</si>
  <si>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</si>
  <si>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</si>
  <si>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</si>
  <si>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</si>
  <si>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</si>
  <si>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</si>
  <si>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</si>
  <si>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</si>
  <si>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</si>
  <si>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</si>
  <si>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</si>
  <si>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</si>
  <si>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</si>
  <si>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</si>
  <si>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</si>
  <si>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</si>
  <si>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</si>
  <si>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</si>
  <si>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</si>
  <si>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</si>
  <si>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</si>
  <si>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</si>
  <si>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</si>
  <si>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</si>
  <si>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</si>
  <si>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</si>
  <si>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</si>
  <si>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</si>
  <si>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</si>
  <si>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</si>
  <si>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</si>
  <si>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</si>
  <si>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</si>
  <si>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</si>
  <si>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</si>
  <si>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</si>
  <si>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</si>
  <si>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</si>
  <si>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</si>
  <si>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</si>
  <si>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</si>
  <si>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</si>
  <si>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</si>
  <si>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</si>
  <si>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</si>
  <si>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</si>
  <si>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</si>
  <si>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</si>
  <si>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</si>
  <si>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</si>
  <si>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</si>
  <si>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</si>
  <si>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</si>
  <si>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</si>
  <si>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</si>
  <si>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</si>
  <si>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</si>
  <si>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</si>
  <si>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</si>
  <si>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</si>
  <si>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</si>
  <si>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</si>
  <si>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</si>
  <si>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</si>
  <si>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</si>
  <si>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</si>
  <si>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</si>
  <si>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</si>
  <si>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</si>
  <si>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</si>
  <si>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</si>
  <si>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</si>
  <si>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</si>
  <si>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</si>
  <si>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</si>
  <si>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</si>
  <si>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</si>
  <si>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</si>
  <si>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</si>
  <si>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</si>
  <si>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</si>
  <si>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</si>
  <si>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</si>
  <si>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</si>
  <si>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</si>
  <si>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</si>
  <si>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</si>
  <si>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</si>
  <si>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</si>
  <si>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</si>
  <si>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</si>
  <si>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</si>
  <si>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</si>
  <si>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</si>
  <si>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</si>
  <si>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</si>
  <si>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</si>
  <si>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</si>
  <si>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</si>
  <si>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</si>
  <si>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</si>
  <si>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</si>
  <si>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</si>
  <si>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</si>
  <si>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</si>
  <si>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</si>
  <si>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</si>
  <si>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</si>
  <si>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</si>
  <si>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</si>
  <si>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</si>
  <si>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</si>
  <si>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</si>
  <si>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</si>
  <si>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</si>
  <si>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</si>
  <si>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</si>
  <si>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</si>
  <si>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</si>
  <si>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</si>
  <si>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</si>
  <si>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</si>
  <si>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</si>
  <si>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</si>
  <si>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</si>
  <si>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</si>
  <si>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</si>
  <si>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</si>
  <si>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</si>
  <si>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</si>
  <si>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</si>
  <si>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</si>
  <si>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</si>
  <si>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</si>
  <si>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</si>
  <si>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</si>
  <si>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</si>
  <si>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</si>
  <si>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</si>
  <si>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</si>
  <si>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</si>
  <si>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</si>
  <si>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</si>
  <si>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</si>
  <si>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</si>
  <si>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</si>
  <si>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</si>
  <si>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</si>
  <si>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</si>
  <si>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</si>
  <si>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</si>
  <si>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</si>
  <si>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</si>
  <si>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</si>
  <si>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</si>
  <si>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</si>
  <si>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</si>
  <si>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</si>
  <si>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</si>
  <si>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</si>
  <si>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</si>
  <si>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</si>
  <si>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</si>
  <si>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</si>
  <si>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</si>
  <si>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</si>
  <si>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</si>
  <si>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</si>
  <si>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</si>
  <si>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</si>
  <si>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</si>
  <si>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</si>
  <si>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</si>
  <si>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</si>
  <si>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</si>
  <si>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</si>
  <si>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</si>
  <si>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</si>
  <si>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</si>
  <si>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</si>
  <si>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</si>
  <si>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</si>
  <si>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</si>
  <si>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</si>
  <si>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</si>
  <si>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</si>
  <si>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</si>
  <si>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</si>
  <si>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</si>
  <si>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</si>
  <si>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</si>
  <si>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</si>
  <si>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</si>
  <si>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</si>
  <si>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</si>
  <si>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</si>
  <si>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</si>
  <si>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</si>
  <si>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</si>
  <si>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</si>
  <si>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</si>
  <si>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</si>
  <si>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</si>
  <si>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</si>
  <si>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</si>
  <si>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</si>
  <si>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</si>
  <si>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</si>
  <si>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</si>
  <si>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</si>
  <si>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</si>
  <si>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</si>
  <si>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</si>
  <si>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</si>
  <si>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</si>
  <si>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</si>
  <si>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</si>
  <si>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</si>
  <si>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</si>
  <si>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</si>
  <si>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</si>
  <si>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</si>
  <si>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</si>
  <si>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</si>
  <si>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</si>
  <si>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</si>
  <si>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</si>
  <si>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</si>
  <si>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</si>
  <si>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</si>
  <si>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</si>
  <si>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</si>
  <si>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</si>
  <si>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</si>
  <si>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</si>
  <si>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</si>
  <si>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</si>
  <si>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</si>
  <si>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</si>
  <si>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</si>
  <si>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</si>
  <si>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</si>
  <si>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</si>
  <si>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</si>
  <si>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</si>
  <si>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</si>
  <si>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</si>
  <si>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</si>
  <si>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</si>
  <si>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</si>
  <si>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</si>
  <si>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</si>
  <si>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</si>
  <si>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</si>
  <si>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</si>
  <si>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</si>
  <si>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</si>
  <si>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</si>
  <si>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</si>
  <si>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</si>
  <si>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</si>
  <si>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</si>
  <si>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</si>
  <si>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</si>
  <si>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</si>
  <si>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</si>
  <si>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</si>
  <si>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</si>
  <si>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</si>
  <si>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</si>
  <si>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</si>
  <si>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AGDER</t>
  </si>
  <si>
    <t>AKERSHUS</t>
  </si>
  <si>
    <t>BUSKERUD</t>
  </si>
  <si>
    <t>East Sweden</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</si>
  <si>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</si>
  <si>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</si>
  <si>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</si>
  <si>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</si>
  <si>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</si>
  <si>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</si>
  <si>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</si>
  <si>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</si>
  <si>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</si>
  <si>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</si>
  <si>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</si>
  <si>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</si>
  <si>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</si>
  <si>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</si>
  <si>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</si>
  <si>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ReportingDate:[31-10-2025]</t>
  </si>
  <si>
    <t>Cut-offDate:[30-09-2025]</t>
  </si>
  <si>
    <t>https://danskebank.com/investor-relations/debt/cover-pools</t>
  </si>
  <si>
    <t>30-09-2025</t>
  </si>
  <si>
    <t>https://coveredbondlabel.com/issuer/2-danske-bank-a-s</t>
  </si>
  <si>
    <t>Intra-group</t>
  </si>
  <si>
    <t>N/A</t>
  </si>
  <si>
    <t>48.4bn.DKK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</si>
  <si>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</si>
  <si>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</si>
  <si>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</si>
  <si>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</si>
  <si>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</si>
  <si>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</si>
  <si>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</si>
  <si>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</si>
  <si>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</si>
  <si>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</si>
  <si>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</si>
  <si>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</si>
  <si>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</si>
  <si>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</si>
  <si>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</si>
  <si>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</si>
  <si>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</si>
  <si>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</si>
  <si>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</si>
  <si>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</si>
  <si>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</si>
  <si>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</si>
  <si>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</si>
  <si>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</si>
  <si>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</si>
  <si>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</si>
  <si>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</si>
  <si>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</si>
  <si>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</si>
  <si>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</si>
  <si>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</si>
  <si>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</si>
  <si>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</si>
  <si>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</si>
  <si>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</si>
  <si>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92</t>
  </si>
  <si>
    <t>107</t>
  </si>
  <si>
    <t>110</t>
  </si>
  <si>
    <t>126</t>
  </si>
  <si>
    <t>155</t>
  </si>
  <si>
    <t>168</t>
  </si>
  <si>
    <t>177</t>
  </si>
  <si>
    <t>204</t>
  </si>
  <si>
    <t>228</t>
  </si>
  <si>
    <t>246</t>
  </si>
  <si>
    <t>253</t>
  </si>
  <si>
    <t>261</t>
  </si>
  <si>
    <t>313</t>
  </si>
  <si>
    <t>389</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</si>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</sst>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16">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0" fontId="2" fillId="0" borderId="0" xfId="1" applyNumberFormat="1" applyFont="1" applyFill="1" applyBorder="1" applyAlignment="1">
      <alignment horizontal="center"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2" fillId="4" borderId="18" xfId="0" applyFont="1" applyFill="1" applyBorder="1" applyAlignment="1">
      <alignment horizontal="center" wrapText="1"/>
    </xf>
    <xf numFmtId="2" fontId="2" fillId="4" borderId="0" xfId="11" applyNumberFormat="1" applyFont="1" applyFill="1" applyAlignment="1">
      <alignment horizontal="center"/>
    </xf>
    <xf numFmtId="2" fontId="19" fillId="4" borderId="11" xfId="11" applyNumberFormat="1" applyFont="1" applyFill="1" applyBorder="1" applyAlignment="1">
      <alignment horizontal="center"/>
    </xf>
    <xf numFmtId="1" fontId="2" fillId="4" borderId="0" xfId="11" applyNumberFormat="1" applyFont="1" applyFill="1" applyAlignment="1">
      <alignment horizontal="center"/>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18"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39" fillId="0" borderId="0" xfId="0" applyFont="1" applyAlignment="1">
      <alignment horizontal="left"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J12" sqref="J12"/>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43" t="s">
        <v>1662</v>
      </c>
      <c r="E6" s="443"/>
      <c r="F6" s="443"/>
      <c r="G6" s="443"/>
      <c r="H6" s="443"/>
      <c r="I6" s="6"/>
      <c r="J6" s="7"/>
    </row>
    <row r="7" spans="2:10" ht="26.25" x14ac:dyDescent="0.25">
      <c r="B7" s="5"/>
      <c r="C7" s="6"/>
      <c r="D7" s="6"/>
      <c r="E7" s="6"/>
      <c r="F7" s="10" t="s">
        <v>453</v>
      </c>
      <c r="G7" s="6"/>
      <c r="H7" s="6"/>
      <c r="I7" s="6"/>
      <c r="J7" s="7"/>
    </row>
    <row r="8" spans="2:10" ht="26.25" x14ac:dyDescent="0.25">
      <c r="B8" s="5"/>
      <c r="C8" s="6"/>
      <c r="D8" s="6"/>
      <c r="E8" s="6"/>
      <c r="F8" s="10" t="s">
        <v>2258</v>
      </c>
      <c r="G8" s="6"/>
      <c r="H8" s="6"/>
      <c r="I8" s="6"/>
      <c r="J8" s="7"/>
    </row>
    <row r="9" spans="2:10" ht="21" x14ac:dyDescent="0.25">
      <c r="B9" s="5"/>
      <c r="C9" s="6"/>
      <c r="D9" s="6"/>
      <c r="E9" s="6"/>
      <c r="F9" s="11" t="s">
        <v>2231</v>
      </c>
      <c r="G9" s="6"/>
      <c r="H9" s="6"/>
      <c r="I9" s="6"/>
      <c r="J9" s="7"/>
    </row>
    <row r="10" spans="2:10" ht="21" x14ac:dyDescent="0.25">
      <c r="B10" s="5"/>
      <c r="C10" s="6"/>
      <c r="D10" s="6"/>
      <c r="E10" s="6"/>
      <c r="F10" s="11" t="s">
        <v>2232</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6" t="s">
        <v>14</v>
      </c>
      <c r="E24" s="447" t="s">
        <v>15</v>
      </c>
      <c r="F24" s="447"/>
      <c r="G24" s="447"/>
      <c r="H24" s="447"/>
      <c r="I24" s="6"/>
      <c r="J24" s="7"/>
    </row>
    <row r="25" spans="2:10" x14ac:dyDescent="0.25">
      <c r="B25" s="5"/>
      <c r="C25" s="6"/>
      <c r="D25" s="6"/>
      <c r="H25" s="6"/>
      <c r="I25" s="6"/>
      <c r="J25" s="7"/>
    </row>
    <row r="26" spans="2:10" x14ac:dyDescent="0.25">
      <c r="B26" s="5"/>
      <c r="C26" s="6"/>
      <c r="D26" s="446" t="s">
        <v>16</v>
      </c>
      <c r="E26" s="447"/>
      <c r="F26" s="447"/>
      <c r="G26" s="447"/>
      <c r="H26" s="447"/>
      <c r="I26" s="6"/>
      <c r="J26" s="7"/>
    </row>
    <row r="27" spans="2:10" x14ac:dyDescent="0.25">
      <c r="B27" s="5"/>
      <c r="C27" s="6"/>
      <c r="D27" s="14"/>
      <c r="E27" s="14"/>
      <c r="F27" s="14"/>
      <c r="G27" s="14"/>
      <c r="H27" s="14"/>
      <c r="I27" s="6"/>
      <c r="J27" s="7"/>
    </row>
    <row r="28" spans="2:10" x14ac:dyDescent="0.25">
      <c r="B28" s="5"/>
      <c r="C28" s="6"/>
      <c r="D28" s="446" t="s">
        <v>17</v>
      </c>
      <c r="E28" s="447" t="s">
        <v>15</v>
      </c>
      <c r="F28" s="447"/>
      <c r="G28" s="447"/>
      <c r="H28" s="447"/>
      <c r="I28" s="6"/>
      <c r="J28" s="7"/>
    </row>
    <row r="29" spans="2:10" x14ac:dyDescent="0.25">
      <c r="B29" s="5"/>
      <c r="C29" s="6"/>
      <c r="D29" s="14"/>
      <c r="E29" s="14"/>
      <c r="F29" s="14"/>
      <c r="G29" s="14"/>
      <c r="H29" s="14"/>
      <c r="I29" s="6"/>
      <c r="J29" s="7"/>
    </row>
    <row r="30" spans="2:10" x14ac:dyDescent="0.25">
      <c r="B30" s="5"/>
      <c r="C30" s="6"/>
      <c r="D30" s="446" t="s">
        <v>18</v>
      </c>
      <c r="E30" s="447" t="s">
        <v>15</v>
      </c>
      <c r="F30" s="447"/>
      <c r="G30" s="447"/>
      <c r="H30" s="447"/>
      <c r="I30" s="6"/>
      <c r="J30" s="7"/>
    </row>
    <row r="31" spans="2:10" x14ac:dyDescent="0.25">
      <c r="B31" s="5"/>
      <c r="C31" s="6"/>
      <c r="D31" s="14"/>
      <c r="E31" s="14"/>
      <c r="F31" s="14"/>
      <c r="G31" s="14"/>
      <c r="H31" s="14"/>
      <c r="I31" s="6"/>
      <c r="J31" s="7"/>
    </row>
    <row r="32" spans="2:10" x14ac:dyDescent="0.25">
      <c r="B32" s="5"/>
      <c r="C32" s="6"/>
      <c r="D32" s="446" t="s">
        <v>19</v>
      </c>
      <c r="E32" s="447" t="s">
        <v>15</v>
      </c>
      <c r="F32" s="447"/>
      <c r="G32" s="447"/>
      <c r="H32" s="447"/>
      <c r="I32" s="6"/>
      <c r="J32" s="7"/>
    </row>
    <row r="33" spans="2:10" x14ac:dyDescent="0.25">
      <c r="B33" s="5"/>
      <c r="C33" s="6"/>
      <c r="I33" s="6"/>
      <c r="J33" s="7"/>
    </row>
    <row r="34" spans="2:10" x14ac:dyDescent="0.25">
      <c r="B34" s="5"/>
      <c r="C34" s="6"/>
      <c r="D34" s="446" t="s">
        <v>20</v>
      </c>
      <c r="E34" s="447" t="s">
        <v>15</v>
      </c>
      <c r="F34" s="447"/>
      <c r="G34" s="447"/>
      <c r="H34" s="447"/>
      <c r="I34" s="6"/>
      <c r="J34" s="7"/>
    </row>
    <row r="35" spans="2:10" x14ac:dyDescent="0.25">
      <c r="B35" s="5"/>
      <c r="C35" s="6"/>
      <c r="D35" s="6"/>
      <c r="E35" s="6"/>
      <c r="F35" s="6"/>
      <c r="G35" s="6"/>
      <c r="H35" s="6"/>
      <c r="I35" s="6"/>
      <c r="J35" s="7"/>
    </row>
    <row r="36" spans="2:10" x14ac:dyDescent="0.25">
      <c r="B36" s="5"/>
      <c r="C36" s="6"/>
      <c r="D36" s="444" t="s">
        <v>21</v>
      </c>
      <c r="E36" s="445"/>
      <c r="F36" s="445"/>
      <c r="G36" s="445"/>
      <c r="H36" s="445"/>
      <c r="I36" s="6"/>
      <c r="J36" s="7"/>
    </row>
    <row r="37" spans="2:10" x14ac:dyDescent="0.25">
      <c r="B37" s="5"/>
      <c r="C37" s="6"/>
      <c r="D37" s="6"/>
      <c r="E37" s="6"/>
      <c r="F37" s="13"/>
      <c r="G37" s="6"/>
      <c r="H37" s="6"/>
      <c r="I37" s="6"/>
      <c r="J37" s="7"/>
    </row>
    <row r="38" spans="2:10" x14ac:dyDescent="0.25">
      <c r="B38" s="5"/>
      <c r="C38" s="6"/>
      <c r="D38" s="444" t="s">
        <v>1077</v>
      </c>
      <c r="E38" s="445"/>
      <c r="F38" s="445"/>
      <c r="G38" s="445"/>
      <c r="H38" s="445"/>
      <c r="I38" s="6"/>
      <c r="J38" s="7"/>
    </row>
    <row r="39" spans="2:10" x14ac:dyDescent="0.25">
      <c r="B39" s="5"/>
      <c r="C39" s="6"/>
      <c r="I39" s="6"/>
      <c r="J39" s="7"/>
    </row>
    <row r="40" spans="2:10" x14ac:dyDescent="0.25">
      <c r="B40" s="5"/>
      <c r="C40" s="6"/>
      <c r="D40" s="444" t="s">
        <v>1623</v>
      </c>
      <c r="E40" s="445" t="s">
        <v>15</v>
      </c>
      <c r="F40" s="445"/>
      <c r="G40" s="445"/>
      <c r="H40" s="445"/>
      <c r="I40" s="6"/>
      <c r="J40" s="7"/>
    </row>
    <row r="41" spans="2:10" x14ac:dyDescent="0.25">
      <c r="B41" s="5"/>
      <c r="C41" s="6"/>
      <c r="D41" s="6"/>
      <c r="E41" s="14"/>
      <c r="F41" s="14"/>
      <c r="G41" s="14"/>
      <c r="H41" s="14"/>
      <c r="I41" s="6"/>
      <c r="J41" s="7"/>
    </row>
    <row r="42" spans="2:10" x14ac:dyDescent="0.25">
      <c r="B42" s="5"/>
      <c r="C42" s="6"/>
      <c r="D42" s="444" t="s">
        <v>1624</v>
      </c>
      <c r="E42" s="445"/>
      <c r="F42" s="445"/>
      <c r="G42" s="445"/>
      <c r="H42" s="445"/>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B64" sqref="B64"/>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2258</v>
      </c>
      <c r="E15" s="29"/>
      <c r="F15" s="29"/>
      <c r="H15" s="21"/>
      <c r="L15" s="21"/>
      <c r="M15" s="21"/>
    </row>
    <row r="16" spans="1:13" x14ac:dyDescent="0.25">
      <c r="A16" s="23" t="s">
        <v>35</v>
      </c>
      <c r="B16" s="37" t="s">
        <v>1639</v>
      </c>
      <c r="C16" s="23" t="s">
        <v>2260</v>
      </c>
      <c r="E16" s="29"/>
      <c r="F16" s="29"/>
      <c r="H16" s="21"/>
      <c r="L16" s="21"/>
      <c r="M16" s="21"/>
    </row>
    <row r="17" spans="1:13" ht="30" x14ac:dyDescent="0.25">
      <c r="A17" s="23" t="s">
        <v>37</v>
      </c>
      <c r="B17" s="37" t="s">
        <v>36</v>
      </c>
      <c r="C17" s="23" t="s">
        <v>2233</v>
      </c>
      <c r="E17" s="29"/>
      <c r="F17" s="29"/>
      <c r="H17" s="21"/>
      <c r="L17" s="21"/>
      <c r="M17" s="21"/>
    </row>
    <row r="18" spans="1:13" outlineLevel="1" x14ac:dyDescent="0.25">
      <c r="A18" s="23" t="s">
        <v>1638</v>
      </c>
      <c r="B18" s="37" t="s">
        <v>38</v>
      </c>
      <c r="C18" s="23" t="s">
        <v>2234</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2235</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52279.86</v>
      </c>
      <c r="F38" s="40"/>
      <c r="H38" s="21"/>
      <c r="L38" s="21"/>
      <c r="M38" s="21"/>
    </row>
    <row r="39" spans="1:14" x14ac:dyDescent="0.25">
      <c r="A39" s="23" t="s">
        <v>60</v>
      </c>
      <c r="B39" s="40" t="s">
        <v>61</v>
      </c>
      <c r="C39" s="95">
        <v>48367.93</v>
      </c>
      <c r="F39" s="40"/>
      <c r="H39" s="21"/>
      <c r="L39" s="21"/>
      <c r="M39" s="21"/>
      <c r="N39" s="52"/>
    </row>
    <row r="40" spans="1:14" outlineLevel="1" x14ac:dyDescent="0.25">
      <c r="A40" s="23" t="s">
        <v>62</v>
      </c>
      <c r="B40" s="46" t="s">
        <v>63</v>
      </c>
      <c r="C40" s="95">
        <v>52500.69</v>
      </c>
      <c r="F40" s="40"/>
      <c r="H40" s="21"/>
      <c r="L40" s="21"/>
      <c r="M40" s="21"/>
      <c r="N40" s="52"/>
    </row>
    <row r="41" spans="1:14" outlineLevel="1" x14ac:dyDescent="0.25">
      <c r="A41" s="23" t="s">
        <v>64</v>
      </c>
      <c r="B41" s="46" t="s">
        <v>65</v>
      </c>
      <c r="C41" s="95">
        <v>49400.98</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6.0878590421380455E-2</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3911.9300000000003</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2211</v>
      </c>
      <c r="C49" s="58">
        <f>C45</f>
        <v>0.02</v>
      </c>
      <c r="D49" s="416">
        <v>4.84</v>
      </c>
      <c r="E49" s="58"/>
      <c r="F49" s="58">
        <f>F45</f>
        <v>0.02</v>
      </c>
      <c r="G49" s="58"/>
      <c r="H49" s="21"/>
      <c r="L49" s="21"/>
      <c r="M49" s="21"/>
      <c r="N49" s="52"/>
    </row>
    <row r="50" spans="1:14" outlineLevel="1" x14ac:dyDescent="0.25">
      <c r="A50" s="23" t="s">
        <v>72</v>
      </c>
      <c r="B50" s="38" t="s">
        <v>2241</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52246.09</v>
      </c>
      <c r="E53" s="47"/>
      <c r="F53" s="101">
        <f>IF($C$58=0,"",IF(C53="[for completion]","",C53/$C$58))</f>
        <v>0.99935405335821492</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33.770000000000003</v>
      </c>
      <c r="E56" s="47"/>
      <c r="F56" s="101">
        <f>IF($C$58=0,"",IF(C56="[for completion]","",C56/$C$58))</f>
        <v>6.4594664178519237E-4</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52279.859999999993</v>
      </c>
      <c r="D58" s="47"/>
      <c r="E58" s="47"/>
      <c r="F58" s="102">
        <f>SUM(F53:F57)</f>
        <v>1.0000000000000002</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4.08</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15545</v>
      </c>
      <c r="D70" s="95" t="s">
        <v>760</v>
      </c>
      <c r="E70" s="19"/>
      <c r="F70" s="101">
        <f t="shared" ref="F70:F76" si="1">IF($C$77=0,"",IF(C70="[for completion]","",C70/$C$77))</f>
        <v>0.29734209260355571</v>
      </c>
      <c r="G70" s="101" t="str">
        <f>IF($D$77=0,"",IF(D70="[Mark as ND1 if not relevant]","",D70/$D$77))</f>
        <v/>
      </c>
      <c r="H70" s="21"/>
      <c r="L70" s="21"/>
      <c r="M70" s="21"/>
      <c r="N70" s="52"/>
    </row>
    <row r="71" spans="1:14" x14ac:dyDescent="0.25">
      <c r="A71" s="23" t="s">
        <v>102</v>
      </c>
      <c r="B71" s="19" t="s">
        <v>1099</v>
      </c>
      <c r="C71" s="95">
        <v>14398.77</v>
      </c>
      <c r="D71" s="95" t="s">
        <v>760</v>
      </c>
      <c r="E71" s="19"/>
      <c r="F71" s="101">
        <f t="shared" si="1"/>
        <v>0.27541720184736568</v>
      </c>
      <c r="G71" s="101" t="str">
        <f t="shared" ref="G71:G76" si="2">IF($D$77=0,"",IF(D71="[Mark as ND1 if not relevant]","",D71/$D$77))</f>
        <v/>
      </c>
      <c r="H71" s="21"/>
      <c r="L71" s="21"/>
      <c r="M71" s="21"/>
      <c r="N71" s="52"/>
    </row>
    <row r="72" spans="1:14" x14ac:dyDescent="0.25">
      <c r="A72" s="23" t="s">
        <v>103</v>
      </c>
      <c r="B72" s="19" t="s">
        <v>1100</v>
      </c>
      <c r="C72" s="95">
        <v>11050.67</v>
      </c>
      <c r="D72" s="95" t="s">
        <v>760</v>
      </c>
      <c r="E72" s="19"/>
      <c r="F72" s="101">
        <f t="shared" si="1"/>
        <v>0.21137531955428335</v>
      </c>
      <c r="G72" s="101" t="str">
        <f t="shared" si="2"/>
        <v/>
      </c>
      <c r="H72" s="21"/>
      <c r="L72" s="21"/>
      <c r="M72" s="21"/>
      <c r="N72" s="52"/>
    </row>
    <row r="73" spans="1:14" x14ac:dyDescent="0.25">
      <c r="A73" s="23" t="s">
        <v>104</v>
      </c>
      <c r="B73" s="19" t="s">
        <v>1101</v>
      </c>
      <c r="C73" s="95">
        <v>2458.5700000000002</v>
      </c>
      <c r="D73" s="95" t="s">
        <v>760</v>
      </c>
      <c r="E73" s="19"/>
      <c r="F73" s="101">
        <f t="shared" si="1"/>
        <v>4.7027105089245673E-2</v>
      </c>
      <c r="G73" s="101" t="str">
        <f t="shared" si="2"/>
        <v/>
      </c>
      <c r="H73" s="21"/>
      <c r="L73" s="21"/>
      <c r="M73" s="21"/>
      <c r="N73" s="52"/>
    </row>
    <row r="74" spans="1:14" x14ac:dyDescent="0.25">
      <c r="A74" s="23" t="s">
        <v>105</v>
      </c>
      <c r="B74" s="19" t="s">
        <v>1102</v>
      </c>
      <c r="C74" s="95">
        <v>1406.65</v>
      </c>
      <c r="D74" s="95" t="s">
        <v>760</v>
      </c>
      <c r="E74" s="19"/>
      <c r="F74" s="101">
        <f t="shared" si="1"/>
        <v>2.6906159830221398E-2</v>
      </c>
      <c r="G74" s="101" t="str">
        <f t="shared" si="2"/>
        <v/>
      </c>
      <c r="H74" s="21"/>
      <c r="L74" s="21"/>
      <c r="M74" s="21"/>
      <c r="N74" s="52"/>
    </row>
    <row r="75" spans="1:14" x14ac:dyDescent="0.25">
      <c r="A75" s="23" t="s">
        <v>106</v>
      </c>
      <c r="B75" s="19" t="s">
        <v>1103</v>
      </c>
      <c r="C75" s="95">
        <v>2387.1999999999998</v>
      </c>
      <c r="D75" s="95" t="s">
        <v>760</v>
      </c>
      <c r="E75" s="19"/>
      <c r="F75" s="101">
        <f t="shared" si="1"/>
        <v>4.5661951975761214E-2</v>
      </c>
      <c r="G75" s="101" t="str">
        <f t="shared" si="2"/>
        <v/>
      </c>
      <c r="H75" s="21"/>
      <c r="L75" s="21"/>
      <c r="M75" s="21"/>
      <c r="N75" s="52"/>
    </row>
    <row r="76" spans="1:14" x14ac:dyDescent="0.25">
      <c r="A76" s="23" t="s">
        <v>107</v>
      </c>
      <c r="B76" s="19" t="s">
        <v>1104</v>
      </c>
      <c r="C76" s="95">
        <v>5032.99</v>
      </c>
      <c r="D76" s="95" t="s">
        <v>760</v>
      </c>
      <c r="E76" s="19"/>
      <c r="F76" s="101">
        <f t="shared" si="1"/>
        <v>9.6270169099567038E-2</v>
      </c>
      <c r="G76" s="101" t="str">
        <f t="shared" si="2"/>
        <v/>
      </c>
      <c r="H76" s="21"/>
      <c r="L76" s="21"/>
      <c r="M76" s="21"/>
      <c r="N76" s="52"/>
    </row>
    <row r="77" spans="1:14" x14ac:dyDescent="0.25">
      <c r="A77" s="23" t="s">
        <v>108</v>
      </c>
      <c r="B77" s="55" t="s">
        <v>87</v>
      </c>
      <c r="C77" s="97">
        <f>SUM(C70:C76)</f>
        <v>52279.85</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3.62</v>
      </c>
      <c r="D89" s="99">
        <v>4.62</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0</v>
      </c>
      <c r="D93" s="95">
        <v>0</v>
      </c>
      <c r="E93" s="19"/>
      <c r="F93" s="101">
        <f>IF($C$100=0,"",IF(C93="[for completion]","",IF(C93="","",C93/$C$100)))</f>
        <v>0</v>
      </c>
      <c r="G93" s="101">
        <f>IF($D$100=0,"",IF(D93="[Mark as ND1 if not relevant]","",IF(D93="","",D93/$D$100)))</f>
        <v>0</v>
      </c>
      <c r="H93" s="21"/>
      <c r="L93" s="21"/>
      <c r="M93" s="21"/>
      <c r="N93" s="52"/>
    </row>
    <row r="94" spans="1:14" x14ac:dyDescent="0.25">
      <c r="A94" s="23" t="s">
        <v>130</v>
      </c>
      <c r="B94" s="19" t="s">
        <v>1099</v>
      </c>
      <c r="C94" s="95">
        <v>7464.9</v>
      </c>
      <c r="D94" s="95">
        <v>0</v>
      </c>
      <c r="E94" s="19"/>
      <c r="F94" s="101">
        <f t="shared" ref="F94:F99" si="5">IF($C$100=0,"",IF(C94="[for completion]","",IF(C94="","",C94/$C$100)))</f>
        <v>0.15433576635092017</v>
      </c>
      <c r="G94" s="101">
        <f t="shared" ref="G94:G99" si="6">IF($D$100=0,"",IF(D94="[Mark as ND1 if not relevant]","",IF(D94="","",D94/$D$100)))</f>
        <v>0</v>
      </c>
      <c r="H94" s="21"/>
      <c r="L94" s="21"/>
      <c r="M94" s="21"/>
      <c r="N94" s="52"/>
    </row>
    <row r="95" spans="1:14" x14ac:dyDescent="0.25">
      <c r="A95" s="23" t="s">
        <v>131</v>
      </c>
      <c r="B95" s="19" t="s">
        <v>1100</v>
      </c>
      <c r="C95" s="95">
        <v>13285.95</v>
      </c>
      <c r="D95" s="95">
        <v>7464.9</v>
      </c>
      <c r="E95" s="19"/>
      <c r="F95" s="101">
        <f t="shared" si="5"/>
        <v>0.27468516322388886</v>
      </c>
      <c r="G95" s="101">
        <f t="shared" si="6"/>
        <v>0.15433576635092019</v>
      </c>
      <c r="H95" s="21"/>
      <c r="L95" s="21"/>
      <c r="M95" s="21"/>
      <c r="N95" s="52"/>
    </row>
    <row r="96" spans="1:14" x14ac:dyDescent="0.25">
      <c r="A96" s="23" t="s">
        <v>132</v>
      </c>
      <c r="B96" s="19" t="s">
        <v>1101</v>
      </c>
      <c r="C96" s="95">
        <v>9553.5</v>
      </c>
      <c r="D96" s="95">
        <v>13285.95</v>
      </c>
      <c r="E96" s="19"/>
      <c r="F96" s="101">
        <f t="shared" si="5"/>
        <v>0.19751728004842878</v>
      </c>
      <c r="G96" s="101">
        <f t="shared" si="6"/>
        <v>0.27468516322388892</v>
      </c>
      <c r="H96" s="21"/>
      <c r="L96" s="21"/>
      <c r="M96" s="21"/>
      <c r="N96" s="52"/>
    </row>
    <row r="97" spans="1:14" x14ac:dyDescent="0.25">
      <c r="A97" s="23" t="s">
        <v>133</v>
      </c>
      <c r="B97" s="19" t="s">
        <v>1102</v>
      </c>
      <c r="C97" s="95">
        <v>8732.4500000000007</v>
      </c>
      <c r="D97" s="95">
        <v>9553.5</v>
      </c>
      <c r="E97" s="19"/>
      <c r="F97" s="101">
        <f t="shared" si="5"/>
        <v>0.18054218581241449</v>
      </c>
      <c r="G97" s="101">
        <f t="shared" si="6"/>
        <v>0.19751728004842881</v>
      </c>
      <c r="H97" s="21"/>
      <c r="L97" s="21"/>
      <c r="M97" s="21"/>
    </row>
    <row r="98" spans="1:14" x14ac:dyDescent="0.25">
      <c r="A98" s="23" t="s">
        <v>134</v>
      </c>
      <c r="B98" s="19" t="s">
        <v>1103</v>
      </c>
      <c r="C98" s="95">
        <v>9331.1200000000008</v>
      </c>
      <c r="D98" s="95">
        <v>18063.57</v>
      </c>
      <c r="E98" s="19"/>
      <c r="F98" s="101">
        <f t="shared" si="5"/>
        <v>0.19291960456434759</v>
      </c>
      <c r="G98" s="101">
        <f t="shared" si="6"/>
        <v>0.37346179037676214</v>
      </c>
      <c r="H98" s="21"/>
      <c r="L98" s="21"/>
      <c r="M98" s="21"/>
    </row>
    <row r="99" spans="1:14" x14ac:dyDescent="0.25">
      <c r="A99" s="23" t="s">
        <v>135</v>
      </c>
      <c r="B99" s="19" t="s">
        <v>1104</v>
      </c>
      <c r="C99" s="95">
        <v>0</v>
      </c>
      <c r="D99" s="95">
        <v>0</v>
      </c>
      <c r="E99" s="19"/>
      <c r="F99" s="101">
        <f t="shared" si="5"/>
        <v>0</v>
      </c>
      <c r="G99" s="101">
        <f t="shared" si="6"/>
        <v>0</v>
      </c>
      <c r="H99" s="21"/>
      <c r="L99" s="21"/>
      <c r="M99" s="21"/>
    </row>
    <row r="100" spans="1:14" x14ac:dyDescent="0.25">
      <c r="A100" s="23" t="s">
        <v>136</v>
      </c>
      <c r="B100" s="55" t="s">
        <v>87</v>
      </c>
      <c r="C100" s="97">
        <f>SUM(C93:C99)</f>
        <v>48367.920000000006</v>
      </c>
      <c r="D100" s="97">
        <f>SUM(D93:D99)</f>
        <v>48367.92</v>
      </c>
      <c r="E100" s="40"/>
      <c r="F100" s="102">
        <f>SUM(F93:F99)</f>
        <v>0.99999999999999978</v>
      </c>
      <c r="G100" s="102">
        <f>SUM(G93:G99)</f>
        <v>1</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33.770000000000003</v>
      </c>
      <c r="D118" s="95">
        <v>33.770000000000003</v>
      </c>
      <c r="E118" s="40"/>
      <c r="F118" s="101">
        <f t="shared" si="9"/>
        <v>6.4594664178519226E-4</v>
      </c>
      <c r="G118" s="101">
        <f t="shared" si="10"/>
        <v>6.4594664178519226E-4</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v>14407.58</v>
      </c>
      <c r="D124" s="95">
        <v>14407.58</v>
      </c>
      <c r="E124" s="40"/>
      <c r="F124" s="101">
        <f t="shared" ref="F124:F136" si="11">IF($C$131=0,"",IF(C124="[for completion]","",IF(C124="","",C124/$C$131)))</f>
        <v>0.27558566530208767</v>
      </c>
      <c r="G124" s="101">
        <f t="shared" ref="G124:G136" si="12">IF($D$131=0,"",IF(D124="[for completion]","",IF(D124="","",D124/$D$131)))</f>
        <v>0.27558566530208767</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v>37838.51</v>
      </c>
      <c r="D127" s="95">
        <v>37838.51</v>
      </c>
      <c r="E127" s="40"/>
      <c r="F127" s="101">
        <f t="shared" si="11"/>
        <v>0.7237683880561272</v>
      </c>
      <c r="G127" s="101">
        <f t="shared" si="12"/>
        <v>0.7237683880561272</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52279.86</v>
      </c>
      <c r="D131" s="95">
        <f>SUM(D112:D130)</f>
        <v>52279.86</v>
      </c>
      <c r="E131" s="40"/>
      <c r="F131" s="101">
        <f>SUM(F112:F130)</f>
        <v>1</v>
      </c>
      <c r="G131" s="101">
        <f>SUM(G112:G130)</f>
        <v>1</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24260.92</v>
      </c>
      <c r="D138" s="95">
        <v>0</v>
      </c>
      <c r="E138" s="48"/>
      <c r="F138" s="101">
        <f t="shared" ref="F138:F141" si="13">IF($C$157=0,"",IF(C138="[for completion]","",IF(C138="","",C138/$C$157)))</f>
        <v>0.50159113726618798</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0</v>
      </c>
      <c r="D142" s="95">
        <v>0</v>
      </c>
      <c r="E142" s="48"/>
      <c r="F142" s="101">
        <f t="shared" ref="F142:F162" si="15">IF($C$157=0,"",IF(C142="[for completion]","",IF(C142="","",C142/$C$157)))</f>
        <v>0</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5000</v>
      </c>
      <c r="D144" s="95">
        <v>0</v>
      </c>
      <c r="E144" s="40"/>
      <c r="F144" s="101">
        <f t="shared" si="15"/>
        <v>0.10337430263695442</v>
      </c>
      <c r="G144" s="101">
        <f t="shared" si="16"/>
        <v>0</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19107</v>
      </c>
      <c r="D150" s="95">
        <v>13460.8</v>
      </c>
      <c r="E150" s="40"/>
      <c r="F150" s="101">
        <f t="shared" si="15"/>
        <v>0.39503456009685761</v>
      </c>
      <c r="G150" s="101">
        <f t="shared" si="16"/>
        <v>0.27508471226847819</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35472.49</v>
      </c>
      <c r="E153" s="40"/>
      <c r="F153" s="101" t="str">
        <f t="shared" si="15"/>
        <v/>
      </c>
      <c r="G153" s="101">
        <f t="shared" si="16"/>
        <v>0.72491528773152192</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48367.92</v>
      </c>
      <c r="D157" s="95">
        <f>SUM(D138:D156)</f>
        <v>48933.289999999994</v>
      </c>
      <c r="E157" s="40"/>
      <c r="F157" s="101">
        <f>SUM(F138:F156)</f>
        <v>1</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14929.8</v>
      </c>
      <c r="D164" s="95">
        <v>0</v>
      </c>
      <c r="E164" s="59"/>
      <c r="F164" s="101">
        <f>IF($C$167=0,"",IF(C164="[for completion]","",IF(C164="","",C164/$C$167)))</f>
        <v>0.30867153270184039</v>
      </c>
      <c r="G164" s="101">
        <f>IF($D$167=0,"",IF(D164="[for completion]","",IF(D164="","",D164/$D$167)))</f>
        <v>0</v>
      </c>
      <c r="H164" s="21"/>
      <c r="L164" s="21"/>
      <c r="M164" s="21"/>
      <c r="N164" s="52"/>
    </row>
    <row r="165" spans="1:14" x14ac:dyDescent="0.25">
      <c r="A165" s="23" t="s">
        <v>209</v>
      </c>
      <c r="B165" s="21" t="s">
        <v>210</v>
      </c>
      <c r="C165" s="95">
        <v>33438.120000000003</v>
      </c>
      <c r="D165" s="95">
        <v>48933.29</v>
      </c>
      <c r="E165" s="59"/>
      <c r="F165" s="101">
        <f>IF($C$167=0,"",IF(C165="[for completion]","",IF(C165="","",C165/$C$167)))</f>
        <v>0.69132846729815967</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48367.92</v>
      </c>
      <c r="D167" s="104">
        <f>SUM(D164:D166)</f>
        <v>48933.29</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33.770000000000003</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33.770000000000003</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33.770000000000003</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33.770000000000003</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33.770000000000003</v>
      </c>
      <c r="E218" s="59"/>
      <c r="F218" s="101">
        <f>IF($C$38=0,"",IF(C218="[for completion]","",IF(C218="","",C218/$C$38)))</f>
        <v>6.4594664178519226E-4</v>
      </c>
      <c r="G218" s="101">
        <f>IF($C$39=0,"",IF(C218="[for completion]","",IF(C218="","",C218/$C$39)))</f>
        <v>6.9818989566020301E-4</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33.770000000000003</v>
      </c>
      <c r="E220" s="59"/>
      <c r="F220" s="94">
        <f>SUM(F217:F219)</f>
        <v>6.4594664178519226E-4</v>
      </c>
      <c r="G220" s="94">
        <f>SUM(G217:G219)</f>
        <v>6.9818989566020301E-4</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2235</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100616.54</v>
      </c>
      <c r="E231" s="40"/>
      <c r="H231" s="21"/>
      <c r="L231" s="21"/>
      <c r="M231" s="21"/>
    </row>
    <row r="232" spans="1:14" x14ac:dyDescent="0.25">
      <c r="A232" s="23" t="s">
        <v>302</v>
      </c>
      <c r="B232" s="1" t="s">
        <v>303</v>
      </c>
      <c r="C232" s="95" t="s">
        <v>2236</v>
      </c>
      <c r="E232" s="40"/>
      <c r="H232" s="21"/>
      <c r="L232" s="21"/>
      <c r="M232" s="21"/>
    </row>
    <row r="233" spans="1:14" x14ac:dyDescent="0.25">
      <c r="A233" s="23" t="s">
        <v>304</v>
      </c>
      <c r="B233" s="1" t="s">
        <v>305</v>
      </c>
      <c r="C233" s="95" t="s">
        <v>2236</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2233</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33.770000000000003</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election activeCell="B549" sqref="B549:D566"/>
    </sheetView>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10647.6</v>
      </c>
      <c r="F12" s="101">
        <f>IF($C$15=0,"",IF(C12="[for completion]","",C12/$C$15))</f>
        <v>0.20379706883328497</v>
      </c>
    </row>
    <row r="13" spans="1:7" x14ac:dyDescent="0.25">
      <c r="A13" s="23" t="s">
        <v>399</v>
      </c>
      <c r="B13" s="23" t="s">
        <v>400</v>
      </c>
      <c r="C13" s="95">
        <v>41598.49</v>
      </c>
      <c r="F13" s="101">
        <f>IF($C$15=0,"",IF(C13="[for completion]","",C13/$C$15))</f>
        <v>0.79620293116671503</v>
      </c>
    </row>
    <row r="14" spans="1:7" x14ac:dyDescent="0.25">
      <c r="A14" s="23" t="s">
        <v>401</v>
      </c>
      <c r="B14" s="23" t="s">
        <v>85</v>
      </c>
      <c r="C14" s="95">
        <v>0</v>
      </c>
      <c r="F14" s="101">
        <f>IF($C$15=0,"",IF(C14="[for completion]","",C14/$C$15))</f>
        <v>0</v>
      </c>
    </row>
    <row r="15" spans="1:7" x14ac:dyDescent="0.25">
      <c r="A15" s="23" t="s">
        <v>402</v>
      </c>
      <c r="B15" s="86" t="s">
        <v>87</v>
      </c>
      <c r="C15" s="95">
        <f>SUM(C12:C14)</f>
        <v>52246.09</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630</v>
      </c>
      <c r="D28" s="96">
        <v>3466</v>
      </c>
      <c r="F28" s="96">
        <v>4096</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2.3E-2</v>
      </c>
      <c r="D36" s="92">
        <v>6.4000000000000001E-2</v>
      </c>
      <c r="E36" s="109"/>
      <c r="F36" s="92">
        <v>8.7999999999999995E-2</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0.76100000000000001</v>
      </c>
      <c r="D44" s="143">
        <f>SUM(D45:D71)</f>
        <v>0.71499999999999997</v>
      </c>
      <c r="E44" s="143"/>
      <c r="F44" s="143">
        <f>SUM(F45:F71)</f>
        <v>0.72399999999999998</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c r="D51" s="92"/>
      <c r="E51" s="92"/>
      <c r="F51" s="92"/>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v>0.76100000000000001</v>
      </c>
      <c r="D71" s="92">
        <v>0.71499999999999997</v>
      </c>
      <c r="E71" s="92"/>
      <c r="F71" s="92">
        <v>0.72399999999999998</v>
      </c>
      <c r="G71" s="23"/>
    </row>
    <row r="72" spans="1:7" x14ac:dyDescent="0.25">
      <c r="A72" s="64" t="s">
        <v>492</v>
      </c>
      <c r="B72" s="142" t="s">
        <v>255</v>
      </c>
      <c r="C72" s="143">
        <f>SUM(C73:C75)</f>
        <v>0.23899999999999999</v>
      </c>
      <c r="D72" s="143">
        <f>SUM(D73:D75)</f>
        <v>0.28499999999999998</v>
      </c>
      <c r="E72" s="143"/>
      <c r="F72" s="143">
        <f>SUM(F73:F75)</f>
        <v>0.27600000000000002</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v>0.23899999999999999</v>
      </c>
      <c r="D75" s="92">
        <v>0.28499999999999998</v>
      </c>
      <c r="E75" s="92"/>
      <c r="F75" s="92">
        <v>0.27600000000000002</v>
      </c>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5</v>
      </c>
      <c r="C99" s="143">
        <v>0.7599999999999999</v>
      </c>
      <c r="D99" s="143">
        <v>0.71599999999999997</v>
      </c>
      <c r="E99" s="143"/>
      <c r="F99" s="143">
        <v>0.72399999999999987</v>
      </c>
      <c r="G99" s="23"/>
    </row>
    <row r="100" spans="1:7" x14ac:dyDescent="0.25">
      <c r="A100" s="23" t="s">
        <v>522</v>
      </c>
      <c r="B100" s="40" t="s">
        <v>2212</v>
      </c>
      <c r="C100" s="92">
        <v>0</v>
      </c>
      <c r="D100" s="92">
        <v>4.0000000000000001E-3</v>
      </c>
      <c r="E100" s="92"/>
      <c r="F100" s="92">
        <v>3.0000000000000001E-3</v>
      </c>
      <c r="G100" s="23"/>
    </row>
    <row r="101" spans="1:7" x14ac:dyDescent="0.25">
      <c r="A101" s="23" t="s">
        <v>523</v>
      </c>
      <c r="B101" s="40" t="s">
        <v>2213</v>
      </c>
      <c r="C101" s="92">
        <v>5.0000000000000001E-3</v>
      </c>
      <c r="D101" s="92">
        <v>0.03</v>
      </c>
      <c r="E101" s="92"/>
      <c r="F101" s="92">
        <v>2.5000000000000001E-2</v>
      </c>
      <c r="G101" s="23"/>
    </row>
    <row r="102" spans="1:7" x14ac:dyDescent="0.25">
      <c r="A102" s="23" t="s">
        <v>524</v>
      </c>
      <c r="B102" s="40" t="s">
        <v>2214</v>
      </c>
      <c r="C102" s="92">
        <v>8.0000000000000002E-3</v>
      </c>
      <c r="D102" s="92">
        <v>1.4999999999999999E-2</v>
      </c>
      <c r="E102" s="92"/>
      <c r="F102" s="92">
        <v>1.4E-2</v>
      </c>
      <c r="G102" s="23"/>
    </row>
    <row r="103" spans="1:7" x14ac:dyDescent="0.25">
      <c r="A103" s="23" t="s">
        <v>525</v>
      </c>
      <c r="B103" s="40" t="s">
        <v>2215</v>
      </c>
      <c r="C103" s="92">
        <v>0.184</v>
      </c>
      <c r="D103" s="92">
        <v>0.17</v>
      </c>
      <c r="E103" s="92"/>
      <c r="F103" s="92">
        <v>0.17299999999999999</v>
      </c>
      <c r="G103" s="23"/>
    </row>
    <row r="104" spans="1:7" x14ac:dyDescent="0.25">
      <c r="A104" s="23" t="s">
        <v>526</v>
      </c>
      <c r="B104" s="40" t="s">
        <v>2216</v>
      </c>
      <c r="C104" s="92">
        <v>2.4E-2</v>
      </c>
      <c r="D104" s="92">
        <v>9.2999999999999999E-2</v>
      </c>
      <c r="E104" s="92"/>
      <c r="F104" s="92">
        <v>7.8E-2</v>
      </c>
      <c r="G104" s="23"/>
    </row>
    <row r="105" spans="1:7" x14ac:dyDescent="0.25">
      <c r="A105" s="23" t="s">
        <v>527</v>
      </c>
      <c r="B105" s="40" t="s">
        <v>2217</v>
      </c>
      <c r="C105" s="92">
        <v>4.8000000000000001E-2</v>
      </c>
      <c r="D105" s="92">
        <v>3.7999999999999999E-2</v>
      </c>
      <c r="E105" s="92"/>
      <c r="F105" s="92">
        <v>0.04</v>
      </c>
      <c r="G105" s="23"/>
    </row>
    <row r="106" spans="1:7" x14ac:dyDescent="0.25">
      <c r="A106" s="23" t="s">
        <v>528</v>
      </c>
      <c r="B106" s="40" t="s">
        <v>2218</v>
      </c>
      <c r="C106" s="92">
        <v>0.29299999999999998</v>
      </c>
      <c r="D106" s="92">
        <v>0.13100000000000001</v>
      </c>
      <c r="E106" s="92"/>
      <c r="F106" s="92">
        <v>0.16400000000000001</v>
      </c>
      <c r="G106" s="23"/>
    </row>
    <row r="107" spans="1:7" x14ac:dyDescent="0.25">
      <c r="A107" s="23" t="s">
        <v>529</v>
      </c>
      <c r="B107" s="40" t="s">
        <v>1967</v>
      </c>
      <c r="C107" s="92">
        <v>1E-3</v>
      </c>
      <c r="D107" s="92">
        <v>4.0000000000000001E-3</v>
      </c>
      <c r="E107" s="92"/>
      <c r="F107" s="92">
        <v>4.0000000000000001E-3</v>
      </c>
      <c r="G107" s="23"/>
    </row>
    <row r="108" spans="1:7" x14ac:dyDescent="0.25">
      <c r="A108" s="23" t="s">
        <v>530</v>
      </c>
      <c r="B108" s="40" t="s">
        <v>2219</v>
      </c>
      <c r="C108" s="92">
        <v>0</v>
      </c>
      <c r="D108" s="92">
        <v>5.0000000000000001E-3</v>
      </c>
      <c r="E108" s="92"/>
      <c r="F108" s="92">
        <v>4.0000000000000001E-3</v>
      </c>
      <c r="G108" s="23"/>
    </row>
    <row r="109" spans="1:7" x14ac:dyDescent="0.25">
      <c r="A109" s="23" t="s">
        <v>531</v>
      </c>
      <c r="B109" s="40" t="s">
        <v>2220</v>
      </c>
      <c r="C109" s="92">
        <v>0</v>
      </c>
      <c r="D109" s="92">
        <v>2E-3</v>
      </c>
      <c r="E109" s="92"/>
      <c r="F109" s="92">
        <v>2E-3</v>
      </c>
      <c r="G109" s="23"/>
    </row>
    <row r="110" spans="1:7" x14ac:dyDescent="0.25">
      <c r="A110" s="23" t="s">
        <v>532</v>
      </c>
      <c r="B110" s="40" t="s">
        <v>2221</v>
      </c>
      <c r="C110" s="92">
        <v>3.5999999999999997E-2</v>
      </c>
      <c r="D110" s="92">
        <v>0.08</v>
      </c>
      <c r="E110" s="92"/>
      <c r="F110" s="92">
        <v>7.0999999999999994E-2</v>
      </c>
      <c r="G110" s="23"/>
    </row>
    <row r="111" spans="1:7" x14ac:dyDescent="0.25">
      <c r="A111" s="23" t="s">
        <v>533</v>
      </c>
      <c r="B111" s="40" t="s">
        <v>1961</v>
      </c>
      <c r="C111" s="92">
        <v>2.7E-2</v>
      </c>
      <c r="D111" s="92">
        <v>7.0000000000000007E-2</v>
      </c>
      <c r="E111" s="92"/>
      <c r="F111" s="92">
        <v>6.0999999999999999E-2</v>
      </c>
      <c r="G111" s="23"/>
    </row>
    <row r="112" spans="1:7" x14ac:dyDescent="0.25">
      <c r="A112" s="23" t="s">
        <v>534</v>
      </c>
      <c r="B112" s="40" t="s">
        <v>2222</v>
      </c>
      <c r="C112" s="92">
        <v>1.2E-2</v>
      </c>
      <c r="D112" s="92">
        <v>4.2999999999999997E-2</v>
      </c>
      <c r="E112" s="92"/>
      <c r="F112" s="92">
        <v>3.6999999999999998E-2</v>
      </c>
      <c r="G112" s="23"/>
    </row>
    <row r="113" spans="1:7" x14ac:dyDescent="0.25">
      <c r="A113" s="23" t="s">
        <v>535</v>
      </c>
      <c r="B113" s="40" t="s">
        <v>2223</v>
      </c>
      <c r="C113" s="92">
        <v>9.4E-2</v>
      </c>
      <c r="D113" s="92">
        <v>0.122</v>
      </c>
      <c r="E113" s="92"/>
      <c r="F113" s="92">
        <v>0.11600000000000001</v>
      </c>
      <c r="G113" s="23"/>
    </row>
    <row r="114" spans="1:7" x14ac:dyDescent="0.25">
      <c r="A114" s="23" t="s">
        <v>536</v>
      </c>
      <c r="B114" s="40" t="s">
        <v>2224</v>
      </c>
      <c r="C114" s="92">
        <v>8.9999999999999993E-3</v>
      </c>
      <c r="D114" s="92">
        <v>5.0000000000000001E-3</v>
      </c>
      <c r="E114" s="92"/>
      <c r="F114" s="92">
        <v>6.0000000000000001E-3</v>
      </c>
      <c r="G114" s="23"/>
    </row>
    <row r="115" spans="1:7" x14ac:dyDescent="0.25">
      <c r="A115" s="23" t="s">
        <v>537</v>
      </c>
      <c r="B115" s="40" t="s">
        <v>2225</v>
      </c>
      <c r="C115" s="92">
        <v>2.9000000000000001E-2</v>
      </c>
      <c r="D115" s="92">
        <v>1.7000000000000001E-2</v>
      </c>
      <c r="E115" s="92"/>
      <c r="F115" s="92">
        <v>1.9E-2</v>
      </c>
      <c r="G115" s="23"/>
    </row>
    <row r="116" spans="1:7" x14ac:dyDescent="0.25">
      <c r="A116" s="23" t="s">
        <v>538</v>
      </c>
      <c r="B116" s="40" t="s">
        <v>1965</v>
      </c>
      <c r="C116" s="92">
        <v>8.1000000000000003E-2</v>
      </c>
      <c r="D116" s="92">
        <v>4.2999999999999997E-2</v>
      </c>
      <c r="E116" s="92"/>
      <c r="F116" s="92">
        <v>5.0999999999999997E-2</v>
      </c>
      <c r="G116" s="23"/>
    </row>
    <row r="117" spans="1:7" x14ac:dyDescent="0.25">
      <c r="A117" s="23" t="s">
        <v>539</v>
      </c>
      <c r="B117" s="40" t="s">
        <v>2226</v>
      </c>
      <c r="C117" s="92">
        <v>1E-3</v>
      </c>
      <c r="D117" s="92">
        <v>8.0000000000000002E-3</v>
      </c>
      <c r="E117" s="92"/>
      <c r="F117" s="92">
        <v>7.0000000000000001E-3</v>
      </c>
      <c r="G117" s="23"/>
    </row>
    <row r="118" spans="1:7" x14ac:dyDescent="0.25">
      <c r="A118" s="23" t="s">
        <v>540</v>
      </c>
      <c r="B118" s="40" t="s">
        <v>2227</v>
      </c>
      <c r="C118" s="92">
        <v>6.4000000000000001E-2</v>
      </c>
      <c r="D118" s="92">
        <v>2.5999999999999999E-2</v>
      </c>
      <c r="E118" s="92"/>
      <c r="F118" s="92">
        <v>3.3000000000000002E-2</v>
      </c>
      <c r="G118" s="23"/>
    </row>
    <row r="119" spans="1:7" x14ac:dyDescent="0.25">
      <c r="A119" s="23" t="s">
        <v>541</v>
      </c>
      <c r="B119" s="40" t="s">
        <v>2228</v>
      </c>
      <c r="C119" s="92">
        <v>8.1000000000000003E-2</v>
      </c>
      <c r="D119" s="92">
        <v>8.2000000000000003E-2</v>
      </c>
      <c r="E119" s="92"/>
      <c r="F119" s="92">
        <v>8.2000000000000003E-2</v>
      </c>
      <c r="G119" s="23"/>
    </row>
    <row r="120" spans="1:7" x14ac:dyDescent="0.25">
      <c r="A120" s="23" t="s">
        <v>542</v>
      </c>
      <c r="B120" s="40" t="s">
        <v>2229</v>
      </c>
      <c r="C120" s="92">
        <v>2E-3</v>
      </c>
      <c r="D120" s="92">
        <v>1.2999999999999999E-2</v>
      </c>
      <c r="E120" s="92"/>
      <c r="F120" s="92">
        <v>1.0999999999999999E-2</v>
      </c>
      <c r="G120" s="23"/>
    </row>
    <row r="121" spans="1:7" x14ac:dyDescent="0.25">
      <c r="A121" s="23" t="s">
        <v>543</v>
      </c>
      <c r="B121" s="40" t="s">
        <v>521</v>
      </c>
      <c r="C121" s="92"/>
      <c r="D121" s="92"/>
      <c r="E121" s="92"/>
      <c r="F121" s="92"/>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0.161</v>
      </c>
      <c r="D150" s="92">
        <v>5.6000000000000001E-2</v>
      </c>
      <c r="E150" s="93"/>
      <c r="F150" s="92">
        <v>7.6999999999999999E-2</v>
      </c>
    </row>
    <row r="151" spans="1:7" x14ac:dyDescent="0.25">
      <c r="A151" s="23" t="s">
        <v>555</v>
      </c>
      <c r="B151" s="23" t="s">
        <v>556</v>
      </c>
      <c r="C151" s="92">
        <v>0.83899999999999997</v>
      </c>
      <c r="D151" s="92">
        <v>0.94399999999999995</v>
      </c>
      <c r="E151" s="93"/>
      <c r="F151" s="92">
        <v>0.92300000000000004</v>
      </c>
    </row>
    <row r="152" spans="1:7" x14ac:dyDescent="0.25">
      <c r="A152" s="23" t="s">
        <v>557</v>
      </c>
      <c r="B152" s="23" t="s">
        <v>85</v>
      </c>
      <c r="C152" s="92">
        <v>0</v>
      </c>
      <c r="D152" s="92">
        <v>0</v>
      </c>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0.38600000000000001</v>
      </c>
      <c r="D160" s="92">
        <v>0.311</v>
      </c>
      <c r="E160" s="93"/>
      <c r="F160" s="92">
        <v>0.32700000000000001</v>
      </c>
    </row>
    <row r="161" spans="1:7" x14ac:dyDescent="0.25">
      <c r="A161" s="23" t="s">
        <v>567</v>
      </c>
      <c r="B161" s="23" t="s">
        <v>568</v>
      </c>
      <c r="C161" s="92">
        <v>0.61</v>
      </c>
      <c r="D161" s="92">
        <v>0.65900000000000003</v>
      </c>
      <c r="E161" s="93"/>
      <c r="F161" s="92">
        <v>0.64800000000000002</v>
      </c>
    </row>
    <row r="162" spans="1:7" x14ac:dyDescent="0.25">
      <c r="A162" s="23" t="s">
        <v>569</v>
      </c>
      <c r="B162" s="23" t="s">
        <v>85</v>
      </c>
      <c r="C162" s="92">
        <v>4.0000000000000001E-3</v>
      </c>
      <c r="D162" s="92">
        <v>0.03</v>
      </c>
      <c r="E162" s="93"/>
      <c r="F162" s="92">
        <v>2.5000000000000001E-2</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0.60899999999999999</v>
      </c>
      <c r="D170" s="92">
        <v>0.57299999999999995</v>
      </c>
      <c r="E170" s="93"/>
      <c r="F170" s="92">
        <v>0.58099999999999996</v>
      </c>
    </row>
    <row r="171" spans="1:7" x14ac:dyDescent="0.25">
      <c r="A171" s="23" t="s">
        <v>579</v>
      </c>
      <c r="B171" s="19" t="s">
        <v>1651</v>
      </c>
      <c r="C171" s="92">
        <v>0.24299999999999999</v>
      </c>
      <c r="D171" s="92">
        <v>0.22600000000000001</v>
      </c>
      <c r="E171" s="93"/>
      <c r="F171" s="92">
        <v>0.23</v>
      </c>
    </row>
    <row r="172" spans="1:7" x14ac:dyDescent="0.25">
      <c r="A172" s="23" t="s">
        <v>580</v>
      </c>
      <c r="B172" s="19" t="s">
        <v>1652</v>
      </c>
      <c r="C172" s="92">
        <v>6.9000000000000006E-2</v>
      </c>
      <c r="D172" s="92">
        <v>0.121</v>
      </c>
      <c r="E172" s="92"/>
      <c r="F172" s="92">
        <v>0.11</v>
      </c>
    </row>
    <row r="173" spans="1:7" x14ac:dyDescent="0.25">
      <c r="A173" s="23" t="s">
        <v>581</v>
      </c>
      <c r="B173" s="19" t="s">
        <v>1653</v>
      </c>
      <c r="C173" s="92">
        <v>3.5000000000000003E-2</v>
      </c>
      <c r="D173" s="92">
        <v>5.1999999999999998E-2</v>
      </c>
      <c r="E173" s="92"/>
      <c r="F173" s="92">
        <v>4.8000000000000001E-2</v>
      </c>
    </row>
    <row r="174" spans="1:7" x14ac:dyDescent="0.25">
      <c r="A174" s="23" t="s">
        <v>582</v>
      </c>
      <c r="B174" s="19" t="s">
        <v>1654</v>
      </c>
      <c r="C174" s="92">
        <v>4.3999999999999997E-2</v>
      </c>
      <c r="D174" s="92">
        <v>2.8000000000000001E-2</v>
      </c>
      <c r="E174" s="92"/>
      <c r="F174" s="92">
        <v>3.1E-2</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17341.37</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147.77000000000001</v>
      </c>
      <c r="D190" s="96">
        <v>144</v>
      </c>
      <c r="E190" s="37"/>
      <c r="F190" s="101">
        <f>IF($C$214=0,"",IF(C190="[for completion]","",IF(C190="","",C190/$C$214)))</f>
        <v>1.3878257896857411E-2</v>
      </c>
      <c r="G190" s="101">
        <f>IF($D$214=0,"",IF(D190="[for completion]","",IF(D190="","",D190/$D$214)))</f>
        <v>0.23452768729641693</v>
      </c>
    </row>
    <row r="191" spans="1:7" x14ac:dyDescent="0.25">
      <c r="A191" s="23" t="s">
        <v>601</v>
      </c>
      <c r="B191" s="40" t="s">
        <v>1887</v>
      </c>
      <c r="C191" s="95">
        <v>422.77</v>
      </c>
      <c r="D191" s="96">
        <v>127</v>
      </c>
      <c r="E191" s="37"/>
      <c r="F191" s="101">
        <f t="shared" ref="F191:F213" si="1">IF($C$214=0,"",IF(C191="[for completion]","",IF(C191="","",C191/$C$214)))</f>
        <v>3.9705698660448041E-2</v>
      </c>
      <c r="G191" s="101">
        <f t="shared" ref="G191:G213" si="2">IF($D$214=0,"",IF(D191="[for completion]","",IF(D191="","",D191/$D$214)))</f>
        <v>0.20684039087947884</v>
      </c>
    </row>
    <row r="192" spans="1:7" x14ac:dyDescent="0.25">
      <c r="A192" s="23" t="s">
        <v>602</v>
      </c>
      <c r="B192" s="40" t="s">
        <v>1888</v>
      </c>
      <c r="C192" s="95">
        <v>2181.09</v>
      </c>
      <c r="D192" s="96">
        <v>214</v>
      </c>
      <c r="E192" s="37"/>
      <c r="F192" s="101">
        <f t="shared" si="1"/>
        <v>0.20484353736385419</v>
      </c>
      <c r="G192" s="101">
        <f t="shared" si="2"/>
        <v>0.34853420195439738</v>
      </c>
    </row>
    <row r="193" spans="1:7" x14ac:dyDescent="0.25">
      <c r="A193" s="23" t="s">
        <v>603</v>
      </c>
      <c r="B193" s="40" t="s">
        <v>1889</v>
      </c>
      <c r="C193" s="95">
        <v>2326.6999999999998</v>
      </c>
      <c r="D193" s="96">
        <v>83</v>
      </c>
      <c r="E193" s="37"/>
      <c r="F193" s="101">
        <f t="shared" si="1"/>
        <v>0.21851893245325935</v>
      </c>
      <c r="G193" s="101">
        <f t="shared" si="2"/>
        <v>0.13517915309446255</v>
      </c>
    </row>
    <row r="194" spans="1:7" x14ac:dyDescent="0.25">
      <c r="A194" s="23" t="s">
        <v>604</v>
      </c>
      <c r="B194" s="40" t="s">
        <v>1890</v>
      </c>
      <c r="C194" s="95">
        <v>1553.26</v>
      </c>
      <c r="D194" s="96">
        <v>22</v>
      </c>
      <c r="E194" s="37"/>
      <c r="F194" s="101">
        <f t="shared" si="1"/>
        <v>0.14587902051074469</v>
      </c>
      <c r="G194" s="101">
        <f t="shared" si="2"/>
        <v>3.5830618892508145E-2</v>
      </c>
    </row>
    <row r="195" spans="1:7" x14ac:dyDescent="0.25">
      <c r="A195" s="23" t="s">
        <v>605</v>
      </c>
      <c r="B195" s="40" t="s">
        <v>1891</v>
      </c>
      <c r="C195" s="95">
        <v>4016</v>
      </c>
      <c r="D195" s="96">
        <v>24</v>
      </c>
      <c r="E195" s="37"/>
      <c r="F195" s="101">
        <f t="shared" si="1"/>
        <v>0.37717455311483633</v>
      </c>
      <c r="G195" s="101">
        <f t="shared" si="2"/>
        <v>3.9087947882736153E-2</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10647.59</v>
      </c>
      <c r="D214" s="47">
        <f>SUM(D190:D213)</f>
        <v>614</v>
      </c>
      <c r="E214" s="87"/>
      <c r="F214" s="110">
        <f>SUM(F190:F213)</f>
        <v>1</v>
      </c>
      <c r="G214" s="110">
        <f>SUM(G190:G213)</f>
        <v>1</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0.496</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8349.2000000000007</v>
      </c>
      <c r="D241" s="96">
        <v>312</v>
      </c>
      <c r="F241" s="101">
        <f>IF($C$249=0,"",IF(C241="[Mark as ND1 if not relevant]","",C241/$C$249))</f>
        <v>0.7841244200679951</v>
      </c>
      <c r="G241" s="101">
        <f>IF($D$249=0,"",IF(D241="[Mark as ND1 if not relevant]","",D241/$D$249))</f>
        <v>0.5056726094003241</v>
      </c>
    </row>
    <row r="242" spans="1:7" x14ac:dyDescent="0.25">
      <c r="A242" s="23" t="s">
        <v>664</v>
      </c>
      <c r="B242" s="23" t="s">
        <v>632</v>
      </c>
      <c r="C242" s="95">
        <v>1075.4000000000001</v>
      </c>
      <c r="D242" s="96">
        <v>84</v>
      </c>
      <c r="F242" s="101">
        <f t="shared" ref="F242:F248" si="5">IF($C$249=0,"",IF(C242="[Mark as ND1 if not relevant]","",C242/$C$249))</f>
        <v>0.10099738913202726</v>
      </c>
      <c r="G242" s="101">
        <f t="shared" ref="G242:G248" si="6">IF($D$249=0,"",IF(D242="[Mark as ND1 if not relevant]","",D242/$D$249))</f>
        <v>0.13614262560777957</v>
      </c>
    </row>
    <row r="243" spans="1:7" x14ac:dyDescent="0.25">
      <c r="A243" s="23" t="s">
        <v>665</v>
      </c>
      <c r="B243" s="23" t="s">
        <v>634</v>
      </c>
      <c r="C243" s="95">
        <v>717.1</v>
      </c>
      <c r="D243" s="96">
        <v>98</v>
      </c>
      <c r="F243" s="101">
        <f t="shared" si="5"/>
        <v>6.7347245440372641E-2</v>
      </c>
      <c r="G243" s="101">
        <f t="shared" si="6"/>
        <v>0.15883306320907617</v>
      </c>
    </row>
    <row r="244" spans="1:7" x14ac:dyDescent="0.25">
      <c r="A244" s="23" t="s">
        <v>666</v>
      </c>
      <c r="B244" s="23" t="s">
        <v>636</v>
      </c>
      <c r="C244" s="95">
        <v>337.6</v>
      </c>
      <c r="D244" s="96">
        <v>72</v>
      </c>
      <c r="F244" s="101">
        <f t="shared" si="5"/>
        <v>3.170608012922857E-2</v>
      </c>
      <c r="G244" s="101">
        <f t="shared" si="6"/>
        <v>0.1166936790923825</v>
      </c>
    </row>
    <row r="245" spans="1:7" x14ac:dyDescent="0.25">
      <c r="A245" s="23" t="s">
        <v>667</v>
      </c>
      <c r="B245" s="23" t="s">
        <v>638</v>
      </c>
      <c r="C245" s="95">
        <v>158.4</v>
      </c>
      <c r="D245" s="96">
        <v>32</v>
      </c>
      <c r="F245" s="101">
        <f t="shared" si="5"/>
        <v>1.4876312477694919E-2</v>
      </c>
      <c r="G245" s="101">
        <f t="shared" si="6"/>
        <v>5.1863857374392218E-2</v>
      </c>
    </row>
    <row r="246" spans="1:7" x14ac:dyDescent="0.25">
      <c r="A246" s="23" t="s">
        <v>668</v>
      </c>
      <c r="B246" s="23" t="s">
        <v>640</v>
      </c>
      <c r="C246" s="95">
        <v>6.7</v>
      </c>
      <c r="D246" s="96">
        <v>7</v>
      </c>
      <c r="F246" s="101">
        <f t="shared" si="5"/>
        <v>6.2923796464997453E-4</v>
      </c>
      <c r="G246" s="101">
        <f t="shared" si="6"/>
        <v>1.1345218800648298E-2</v>
      </c>
    </row>
    <row r="247" spans="1:7" x14ac:dyDescent="0.25">
      <c r="A247" s="23" t="s">
        <v>669</v>
      </c>
      <c r="B247" s="23" t="s">
        <v>642</v>
      </c>
      <c r="C247" s="95">
        <v>2.2000000000000002</v>
      </c>
      <c r="D247" s="96">
        <v>4</v>
      </c>
      <c r="F247" s="101">
        <f t="shared" si="5"/>
        <v>2.0661545107909611E-4</v>
      </c>
      <c r="G247" s="101">
        <f t="shared" si="6"/>
        <v>6.4829821717990272E-3</v>
      </c>
    </row>
    <row r="248" spans="1:7" x14ac:dyDescent="0.25">
      <c r="A248" s="23" t="s">
        <v>670</v>
      </c>
      <c r="B248" s="23" t="s">
        <v>644</v>
      </c>
      <c r="C248" s="95">
        <v>1.2</v>
      </c>
      <c r="D248" s="96">
        <v>8</v>
      </c>
      <c r="F248" s="101">
        <f t="shared" si="5"/>
        <v>1.1269933695223423E-4</v>
      </c>
      <c r="G248" s="101">
        <f t="shared" si="6"/>
        <v>1.2965964343598054E-2</v>
      </c>
    </row>
    <row r="249" spans="1:7" x14ac:dyDescent="0.25">
      <c r="A249" s="23" t="s">
        <v>671</v>
      </c>
      <c r="B249" s="49" t="s">
        <v>87</v>
      </c>
      <c r="C249" s="95">
        <f>SUM(C241:C248)</f>
        <v>10647.800000000003</v>
      </c>
      <c r="D249" s="96">
        <f>SUM(D241:D248)</f>
        <v>617</v>
      </c>
      <c r="F249" s="92">
        <f>SUM(F241:F248)</f>
        <v>0.99999999999999989</v>
      </c>
      <c r="G249" s="92">
        <f>SUM(G241:G248)</f>
        <v>1</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0.127</v>
      </c>
      <c r="E260" s="87"/>
      <c r="F260" s="87"/>
      <c r="G260" s="87"/>
    </row>
    <row r="261" spans="1:14" x14ac:dyDescent="0.25">
      <c r="A261" s="23" t="s">
        <v>684</v>
      </c>
      <c r="B261" s="23" t="s">
        <v>685</v>
      </c>
      <c r="C261" s="92">
        <v>0</v>
      </c>
      <c r="E261" s="87"/>
      <c r="F261" s="87"/>
    </row>
    <row r="262" spans="1:14" x14ac:dyDescent="0.25">
      <c r="A262" s="23" t="s">
        <v>686</v>
      </c>
      <c r="B262" s="23" t="s">
        <v>687</v>
      </c>
      <c r="C262" s="92">
        <v>0.873</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0.82899999999999996</v>
      </c>
      <c r="E277" s="21"/>
      <c r="F277" s="21"/>
    </row>
    <row r="278" spans="1:7" x14ac:dyDescent="0.25">
      <c r="A278" s="23" t="s">
        <v>704</v>
      </c>
      <c r="B278" s="23" t="s">
        <v>705</v>
      </c>
      <c r="C278" s="92">
        <v>0</v>
      </c>
      <c r="E278" s="21"/>
      <c r="F278" s="21"/>
    </row>
    <row r="279" spans="1:7" x14ac:dyDescent="0.25">
      <c r="A279" s="23" t="s">
        <v>706</v>
      </c>
      <c r="B279" s="23" t="s">
        <v>85</v>
      </c>
      <c r="C279" s="92">
        <v>0.17100000000000001</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34.341473301599997</v>
      </c>
      <c r="D287" s="23">
        <v>2</v>
      </c>
      <c r="E287" s="29"/>
      <c r="F287" s="101">
        <f>IF($C$305=0,"",IF(C287="[For completion]","",C287/$C$305))</f>
        <v>3.2252111105877121E-3</v>
      </c>
      <c r="G287" s="101">
        <f>IF($D$305=0,"",IF(D287="[For completion]","",D287/$D$305))</f>
        <v>2.0242914979757085E-3</v>
      </c>
    </row>
    <row r="288" spans="1:7" customFormat="1" x14ac:dyDescent="0.25">
      <c r="A288" s="23" t="s">
        <v>1178</v>
      </c>
      <c r="B288" s="40" t="s">
        <v>2261</v>
      </c>
      <c r="C288" s="95">
        <v>968.20740212389319</v>
      </c>
      <c r="D288" s="23">
        <v>33</v>
      </c>
      <c r="E288" s="29"/>
      <c r="F288" s="101">
        <f t="shared" ref="F288:F304" si="9">IF($C$305=0,"",IF(C288="[For completion]","",C288/$C$305))</f>
        <v>9.0930090367956268E-2</v>
      </c>
      <c r="G288" s="101">
        <f t="shared" ref="G288:G304" si="10">IF($D$305=0,"",IF(D288="[For completion]","",D288/$D$305))</f>
        <v>3.3400809716599193E-2</v>
      </c>
    </row>
    <row r="289" spans="1:7" customFormat="1" x14ac:dyDescent="0.25">
      <c r="A289" s="23" t="s">
        <v>1179</v>
      </c>
      <c r="B289" s="40" t="s">
        <v>2262</v>
      </c>
      <c r="C289" s="95">
        <v>1013.141777023647</v>
      </c>
      <c r="D289" s="23">
        <v>69</v>
      </c>
      <c r="E289" s="29"/>
      <c r="F289" s="101">
        <f t="shared" si="9"/>
        <v>9.5150143593431824E-2</v>
      </c>
      <c r="G289" s="101">
        <f t="shared" si="10"/>
        <v>6.983805668016195E-2</v>
      </c>
    </row>
    <row r="290" spans="1:7" customFormat="1" x14ac:dyDescent="0.25">
      <c r="A290" s="23" t="s">
        <v>1180</v>
      </c>
      <c r="B290" s="40" t="s">
        <v>2263</v>
      </c>
      <c r="C290" s="95">
        <v>1283.330077216388</v>
      </c>
      <c r="D290" s="23">
        <v>131</v>
      </c>
      <c r="E290" s="29"/>
      <c r="F290" s="101">
        <f t="shared" si="9"/>
        <v>0.12052512678298054</v>
      </c>
      <c r="G290" s="101">
        <f t="shared" si="10"/>
        <v>0.13259109311740891</v>
      </c>
    </row>
    <row r="291" spans="1:7" customFormat="1" x14ac:dyDescent="0.25">
      <c r="A291" s="23" t="s">
        <v>1181</v>
      </c>
      <c r="B291" s="40" t="s">
        <v>2264</v>
      </c>
      <c r="C291" s="95">
        <v>2657.2037755803458</v>
      </c>
      <c r="D291" s="23">
        <v>219</v>
      </c>
      <c r="E291" s="29"/>
      <c r="F291" s="101">
        <f t="shared" si="9"/>
        <v>0.24955374118145549</v>
      </c>
      <c r="G291" s="101">
        <f t="shared" si="10"/>
        <v>0.22165991902834009</v>
      </c>
    </row>
    <row r="292" spans="1:7" customFormat="1" x14ac:dyDescent="0.25">
      <c r="A292" s="23" t="s">
        <v>1182</v>
      </c>
      <c r="B292" s="40" t="s">
        <v>2265</v>
      </c>
      <c r="C292" s="95">
        <v>1240.729652666683</v>
      </c>
      <c r="D292" s="23">
        <v>104</v>
      </c>
      <c r="E292" s="29"/>
      <c r="F292" s="101">
        <f t="shared" si="9"/>
        <v>0.11652426865535151</v>
      </c>
      <c r="G292" s="101">
        <f t="shared" si="10"/>
        <v>0.10526315789473684</v>
      </c>
    </row>
    <row r="293" spans="1:7" customFormat="1" x14ac:dyDescent="0.25">
      <c r="A293" s="23" t="s">
        <v>1183</v>
      </c>
      <c r="B293" s="40" t="s">
        <v>2266</v>
      </c>
      <c r="C293" s="95">
        <v>355.36768198620967</v>
      </c>
      <c r="D293" s="23">
        <v>78</v>
      </c>
      <c r="E293" s="29"/>
      <c r="F293" s="101">
        <f t="shared" si="9"/>
        <v>3.3374683322987334E-2</v>
      </c>
      <c r="G293" s="101">
        <f t="shared" si="10"/>
        <v>7.8947368421052627E-2</v>
      </c>
    </row>
    <row r="294" spans="1:7" customFormat="1" x14ac:dyDescent="0.25">
      <c r="A294" s="23" t="s">
        <v>1184</v>
      </c>
      <c r="B294" s="40"/>
      <c r="C294" s="95"/>
      <c r="D294" s="23"/>
      <c r="E294" s="29"/>
      <c r="F294" s="101">
        <f t="shared" si="9"/>
        <v>0</v>
      </c>
      <c r="G294" s="101">
        <f t="shared" si="10"/>
        <v>0</v>
      </c>
    </row>
    <row r="295" spans="1:7" customFormat="1" x14ac:dyDescent="0.25">
      <c r="A295" s="23" t="s">
        <v>1185</v>
      </c>
      <c r="B295" s="40" t="s">
        <v>2267</v>
      </c>
      <c r="C295" s="95"/>
      <c r="D295" s="23"/>
      <c r="E295" s="29"/>
      <c r="F295" s="101">
        <f t="shared" si="9"/>
        <v>0</v>
      </c>
      <c r="G295" s="101">
        <f t="shared" si="10"/>
        <v>0</v>
      </c>
    </row>
    <row r="296" spans="1:7" customFormat="1" x14ac:dyDescent="0.25">
      <c r="A296" s="23" t="s">
        <v>1186</v>
      </c>
      <c r="B296" s="40" t="s">
        <v>2268</v>
      </c>
      <c r="C296" s="95"/>
      <c r="D296" s="23"/>
      <c r="E296" s="29"/>
      <c r="F296" s="101">
        <f t="shared" si="9"/>
        <v>0</v>
      </c>
      <c r="G296" s="101">
        <f t="shared" si="10"/>
        <v>0</v>
      </c>
    </row>
    <row r="297" spans="1:7" customFormat="1" x14ac:dyDescent="0.25">
      <c r="A297" s="23" t="s">
        <v>1187</v>
      </c>
      <c r="B297" s="40" t="s">
        <v>2269</v>
      </c>
      <c r="C297" s="95"/>
      <c r="D297" s="23"/>
      <c r="E297" s="29"/>
      <c r="F297" s="101">
        <f t="shared" si="9"/>
        <v>0</v>
      </c>
      <c r="G297" s="101">
        <f t="shared" si="10"/>
        <v>0</v>
      </c>
    </row>
    <row r="298" spans="1:7" customFormat="1" x14ac:dyDescent="0.25">
      <c r="A298" s="23" t="s">
        <v>1188</v>
      </c>
      <c r="B298" s="40" t="s">
        <v>2270</v>
      </c>
      <c r="C298" s="95"/>
      <c r="D298" s="23"/>
      <c r="E298" s="29"/>
      <c r="F298" s="101">
        <f t="shared" si="9"/>
        <v>0</v>
      </c>
      <c r="G298" s="101">
        <f t="shared" si="10"/>
        <v>0</v>
      </c>
    </row>
    <row r="299" spans="1:7" customFormat="1" x14ac:dyDescent="0.25">
      <c r="A299" s="23" t="s">
        <v>1189</v>
      </c>
      <c r="B299" s="40" t="s">
        <v>2271</v>
      </c>
      <c r="C299" s="95"/>
      <c r="D299" s="23"/>
      <c r="E299" s="29"/>
      <c r="F299" s="101">
        <f t="shared" si="9"/>
        <v>0</v>
      </c>
      <c r="G299" s="101">
        <f t="shared" si="10"/>
        <v>0</v>
      </c>
    </row>
    <row r="300" spans="1:7" customFormat="1" x14ac:dyDescent="0.25">
      <c r="A300" s="23" t="s">
        <v>1190</v>
      </c>
      <c r="B300" s="40" t="s">
        <v>2272</v>
      </c>
      <c r="C300" s="95"/>
      <c r="D300" s="23"/>
      <c r="E300" s="29"/>
      <c r="F300" s="101">
        <f t="shared" si="9"/>
        <v>0</v>
      </c>
      <c r="G300" s="101">
        <f t="shared" si="10"/>
        <v>0</v>
      </c>
    </row>
    <row r="301" spans="1:7" customFormat="1" x14ac:dyDescent="0.25">
      <c r="A301" s="23" t="s">
        <v>1191</v>
      </c>
      <c r="B301" s="40" t="s">
        <v>2273</v>
      </c>
      <c r="C301" s="95"/>
      <c r="D301" s="23"/>
      <c r="E301" s="29"/>
      <c r="F301" s="101">
        <f t="shared" si="9"/>
        <v>0</v>
      </c>
      <c r="G301" s="101">
        <f t="shared" si="10"/>
        <v>0</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3095.5</v>
      </c>
      <c r="D304" s="23">
        <v>352</v>
      </c>
      <c r="E304" s="29"/>
      <c r="F304" s="101">
        <f t="shared" si="9"/>
        <v>0.29071673498524936</v>
      </c>
      <c r="G304" s="101">
        <f t="shared" si="10"/>
        <v>0.35627530364372467</v>
      </c>
    </row>
    <row r="305" spans="1:7" customFormat="1" x14ac:dyDescent="0.25">
      <c r="A305" s="23" t="s">
        <v>1195</v>
      </c>
      <c r="B305" s="40" t="s">
        <v>87</v>
      </c>
      <c r="C305" s="95">
        <f>SUM(C287:C304)</f>
        <v>10647.821839898766</v>
      </c>
      <c r="D305" s="23">
        <f>SUM(D287:D304)</f>
        <v>988</v>
      </c>
      <c r="E305" s="29"/>
      <c r="F305" s="109">
        <f>SUM(F287:F304)</f>
        <v>1</v>
      </c>
      <c r="G305" s="109">
        <f>SUM(G287:G304)</f>
        <v>1</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t="s">
        <v>2274</v>
      </c>
      <c r="C310" s="95">
        <v>2470.3350393280261</v>
      </c>
      <c r="D310" s="23">
        <v>147</v>
      </c>
      <c r="E310" s="29"/>
      <c r="F310" s="101">
        <f>IF($C$328=0,"",IF(C310="[For completion]","",C310/$C$328))</f>
        <v>0.23200452187345655</v>
      </c>
      <c r="G310" s="101">
        <f>IF($D$328=0,"",IF(D310="[For completion]","",D310/$D$328))</f>
        <v>0.14878542510121456</v>
      </c>
    </row>
    <row r="311" spans="1:7" customFormat="1" x14ac:dyDescent="0.25">
      <c r="A311" s="23" t="s">
        <v>1200</v>
      </c>
      <c r="B311" s="40" t="s">
        <v>2275</v>
      </c>
      <c r="C311" s="95">
        <v>1140.7213413995109</v>
      </c>
      <c r="D311" s="23">
        <v>148</v>
      </c>
      <c r="E311" s="29"/>
      <c r="F311" s="101">
        <f t="shared" ref="F311:F327" si="11">IF($C$328=0,"",IF(C311="[For completion]","",C311/$C$328))</f>
        <v>0.10713223315418446</v>
      </c>
      <c r="G311" s="101">
        <f t="shared" ref="G311:G327" si="12">IF($D$328=0,"",IF(D311="[For completion]","",D311/$D$328))</f>
        <v>0.14979757085020243</v>
      </c>
    </row>
    <row r="312" spans="1:7" customFormat="1" x14ac:dyDescent="0.25">
      <c r="A312" s="23" t="s">
        <v>1201</v>
      </c>
      <c r="B312" s="40" t="s">
        <v>2276</v>
      </c>
      <c r="C312" s="95">
        <v>144.09847696719191</v>
      </c>
      <c r="D312" s="23">
        <v>14</v>
      </c>
      <c r="E312" s="29"/>
      <c r="F312" s="101">
        <f t="shared" si="11"/>
        <v>1.3533183847224463E-2</v>
      </c>
      <c r="G312" s="101">
        <f t="shared" si="12"/>
        <v>1.417004048582996E-2</v>
      </c>
    </row>
    <row r="313" spans="1:7" customFormat="1" x14ac:dyDescent="0.25">
      <c r="A313" s="23" t="s">
        <v>1202</v>
      </c>
      <c r="B313" s="40" t="s">
        <v>2277</v>
      </c>
      <c r="C313" s="95">
        <v>1536.817394561506</v>
      </c>
      <c r="D313" s="23">
        <v>148</v>
      </c>
      <c r="E313" s="29"/>
      <c r="F313" s="101">
        <f t="shared" si="11"/>
        <v>0.14433207607703319</v>
      </c>
      <c r="G313" s="101">
        <f t="shared" si="12"/>
        <v>0.14979757085020243</v>
      </c>
    </row>
    <row r="314" spans="1:7" customFormat="1" x14ac:dyDescent="0.25">
      <c r="A314" s="23" t="s">
        <v>1203</v>
      </c>
      <c r="B314" s="40" t="s">
        <v>2278</v>
      </c>
      <c r="C314" s="95">
        <v>1703.0919340765561</v>
      </c>
      <c r="D314" s="23">
        <v>175</v>
      </c>
      <c r="E314" s="29"/>
      <c r="F314" s="101">
        <f t="shared" si="11"/>
        <v>0.15994795182901694</v>
      </c>
      <c r="G314" s="101">
        <f t="shared" si="12"/>
        <v>0.1771255060728745</v>
      </c>
    </row>
    <row r="315" spans="1:7" customFormat="1" x14ac:dyDescent="0.25">
      <c r="A315" s="23" t="s">
        <v>1204</v>
      </c>
      <c r="B315" s="40" t="s">
        <v>2279</v>
      </c>
      <c r="C315" s="95">
        <v>327.87234400130302</v>
      </c>
      <c r="D315" s="23">
        <v>26</v>
      </c>
      <c r="E315" s="29"/>
      <c r="F315" s="101">
        <f t="shared" si="11"/>
        <v>3.0792530241664527E-2</v>
      </c>
      <c r="G315" s="101">
        <f t="shared" si="12"/>
        <v>2.6315789473684209E-2</v>
      </c>
    </row>
    <row r="316" spans="1:7" customFormat="1" x14ac:dyDescent="0.25">
      <c r="A316" s="23" t="s">
        <v>1205</v>
      </c>
      <c r="B316" s="40" t="s">
        <v>2280</v>
      </c>
      <c r="C316" s="95">
        <v>211.39640742421491</v>
      </c>
      <c r="D316" s="23">
        <v>13</v>
      </c>
      <c r="E316" s="29"/>
      <c r="F316" s="101">
        <f t="shared" si="11"/>
        <v>1.9853550894684501E-2</v>
      </c>
      <c r="G316" s="101">
        <f t="shared" si="12"/>
        <v>1.3157894736842105E-2</v>
      </c>
    </row>
    <row r="317" spans="1:7" customFormat="1" x14ac:dyDescent="0.25">
      <c r="A317" s="23" t="s">
        <v>1206</v>
      </c>
      <c r="B317" s="40" t="s">
        <v>2281</v>
      </c>
      <c r="C317" s="95">
        <v>145.82693148701841</v>
      </c>
      <c r="D317" s="23">
        <v>16</v>
      </c>
      <c r="E317" s="29"/>
      <c r="F317" s="101">
        <f t="shared" si="11"/>
        <v>1.3695513757163094E-2</v>
      </c>
      <c r="G317" s="101">
        <f t="shared" si="12"/>
        <v>1.6194331983805668E-2</v>
      </c>
    </row>
    <row r="318" spans="1:7" customFormat="1" x14ac:dyDescent="0.25">
      <c r="A318" s="23" t="s">
        <v>1207</v>
      </c>
      <c r="B318" s="40" t="s">
        <v>2282</v>
      </c>
      <c r="C318" s="95">
        <v>17.844768269319019</v>
      </c>
      <c r="D318" s="23">
        <v>6</v>
      </c>
      <c r="E318" s="29"/>
      <c r="F318" s="101">
        <f t="shared" si="11"/>
        <v>1.6759131309541549E-3</v>
      </c>
      <c r="G318" s="101">
        <f t="shared" si="12"/>
        <v>6.0728744939271256E-3</v>
      </c>
    </row>
    <row r="319" spans="1:7" customFormat="1" x14ac:dyDescent="0.25">
      <c r="A319" s="23" t="s">
        <v>1208</v>
      </c>
      <c r="B319" s="40" t="s">
        <v>2283</v>
      </c>
      <c r="C319" s="95"/>
      <c r="D319" s="23"/>
      <c r="E319" s="29"/>
      <c r="F319" s="101">
        <f t="shared" si="11"/>
        <v>0</v>
      </c>
      <c r="G319" s="101">
        <f t="shared" si="12"/>
        <v>0</v>
      </c>
    </row>
    <row r="320" spans="1:7" customFormat="1" x14ac:dyDescent="0.25">
      <c r="A320" s="23" t="s">
        <v>1246</v>
      </c>
      <c r="B320" s="40" t="s">
        <v>2284</v>
      </c>
      <c r="C320" s="95">
        <v>0.84628684858877223</v>
      </c>
      <c r="D320" s="23">
        <v>1</v>
      </c>
      <c r="E320" s="29"/>
      <c r="F320" s="101">
        <f t="shared" si="11"/>
        <v>7.9480059404428375E-5</v>
      </c>
      <c r="G320" s="101">
        <f t="shared" si="12"/>
        <v>1.0121457489878543E-3</v>
      </c>
    </row>
    <row r="321" spans="1:7" customFormat="1" x14ac:dyDescent="0.25">
      <c r="A321" s="23" t="s">
        <v>1247</v>
      </c>
      <c r="B321" s="40" t="s">
        <v>2285</v>
      </c>
      <c r="C321" s="95">
        <v>14.384769679612489</v>
      </c>
      <c r="D321" s="23">
        <v>2</v>
      </c>
      <c r="E321" s="29"/>
      <c r="F321" s="101">
        <f>IF($C$328=0,"",IF(C321="[For completion]","",C321/$C$328))</f>
        <v>1.3509631522233122E-3</v>
      </c>
      <c r="G321" s="101">
        <f t="shared" si="12"/>
        <v>2.0242914979757085E-3</v>
      </c>
    </row>
    <row r="322" spans="1:7" customFormat="1" x14ac:dyDescent="0.25">
      <c r="A322" s="23" t="s">
        <v>1248</v>
      </c>
      <c r="B322" s="40" t="s">
        <v>2286</v>
      </c>
      <c r="C322" s="95">
        <v>20.038461017467849</v>
      </c>
      <c r="D322" s="23">
        <v>6</v>
      </c>
      <c r="E322" s="29"/>
      <c r="F322" s="101">
        <f t="shared" si="11"/>
        <v>1.8819364553490437E-3</v>
      </c>
      <c r="G322" s="101">
        <f t="shared" si="12"/>
        <v>6.0728744939271256E-3</v>
      </c>
    </row>
    <row r="323" spans="1:7" customFormat="1" x14ac:dyDescent="0.25">
      <c r="A323" s="23" t="s">
        <v>1249</v>
      </c>
      <c r="B323" s="40" t="s">
        <v>2287</v>
      </c>
      <c r="C323" s="95">
        <v>44.914169838947828</v>
      </c>
      <c r="D323" s="23">
        <v>3</v>
      </c>
      <c r="E323" s="29"/>
      <c r="F323" s="101">
        <f t="shared" si="11"/>
        <v>4.2181689256461392E-3</v>
      </c>
      <c r="G323" s="101">
        <f t="shared" si="12"/>
        <v>3.0364372469635628E-3</v>
      </c>
    </row>
    <row r="324" spans="1:7" customFormat="1" x14ac:dyDescent="0.25">
      <c r="A324" s="23" t="s">
        <v>1250</v>
      </c>
      <c r="B324" s="40" t="s">
        <v>2288</v>
      </c>
      <c r="C324" s="95"/>
      <c r="D324" s="23"/>
      <c r="E324" s="29"/>
      <c r="F324" s="101">
        <f t="shared" si="11"/>
        <v>0</v>
      </c>
      <c r="G324" s="101">
        <f t="shared" si="12"/>
        <v>0</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2869.6</v>
      </c>
      <c r="D327" s="23">
        <v>283</v>
      </c>
      <c r="E327" s="29"/>
      <c r="F327" s="101">
        <f t="shared" si="11"/>
        <v>0.26950197660199532</v>
      </c>
      <c r="G327" s="101">
        <f t="shared" si="12"/>
        <v>0.28643724696356276</v>
      </c>
    </row>
    <row r="328" spans="1:7" customFormat="1" x14ac:dyDescent="0.25">
      <c r="A328" s="23" t="s">
        <v>1254</v>
      </c>
      <c r="B328" s="40" t="s">
        <v>87</v>
      </c>
      <c r="C328" s="95">
        <f>SUM(C310:C327)</f>
        <v>10647.788324899262</v>
      </c>
      <c r="D328" s="23">
        <f>SUM(D310:D327)</f>
        <v>988</v>
      </c>
      <c r="E328" s="29"/>
      <c r="F328" s="109">
        <f>SUM(F310:F327)</f>
        <v>1</v>
      </c>
      <c r="G328" s="109">
        <f>SUM(G310:G327)</f>
        <v>1</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1096.25729716</v>
      </c>
      <c r="D375" s="95">
        <v>409.9157168463791</v>
      </c>
      <c r="E375" s="21"/>
      <c r="F375" s="115">
        <v>10</v>
      </c>
      <c r="G375" s="115"/>
    </row>
    <row r="376" spans="1:7" customFormat="1" x14ac:dyDescent="0.25">
      <c r="A376" s="23" t="s">
        <v>1399</v>
      </c>
      <c r="B376" s="40" t="s">
        <v>1211</v>
      </c>
      <c r="C376" s="95">
        <v>7341.6601721397901</v>
      </c>
      <c r="D376" s="95">
        <v>2778.773508820881</v>
      </c>
      <c r="E376" s="21"/>
      <c r="F376" s="115">
        <v>7</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c r="D378" s="95"/>
      <c r="E378" s="21"/>
      <c r="F378" s="115"/>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4060.8909765566223</v>
      </c>
      <c r="D381" s="95">
        <v>1513.5918867603232</v>
      </c>
      <c r="E381" s="21"/>
      <c r="F381" s="115">
        <v>9.3000000000000007</v>
      </c>
      <c r="G381" s="115"/>
    </row>
    <row r="382" spans="1:7" customFormat="1" x14ac:dyDescent="0.25">
      <c r="A382" s="23" t="s">
        <v>1405</v>
      </c>
      <c r="B382" s="40" t="s">
        <v>87</v>
      </c>
      <c r="C382" s="95">
        <f>SUM(C375:C381)</f>
        <v>12498.808445856412</v>
      </c>
      <c r="D382" s="95">
        <f>SUM(D375:D381)</f>
        <v>4702.2811124275831</v>
      </c>
      <c r="E382" s="21"/>
      <c r="F382" s="115">
        <v>7.8</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11946.72</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1039.7</v>
      </c>
      <c r="D428" s="96">
        <v>1119</v>
      </c>
      <c r="E428" s="37"/>
      <c r="F428" s="101">
        <f t="shared" ref="F428:F451" si="18">IF($C$452=0,"",IF(C428="[for completion]","",C428/$C$452))</f>
        <v>2.4993695684627018E-2</v>
      </c>
      <c r="G428" s="101">
        <f t="shared" ref="G428:G451" si="19">IF($D$452=0,"",IF(D428="[for completion]","",D428/$D$452))</f>
        <v>0.32136703044227455</v>
      </c>
    </row>
    <row r="429" spans="1:7" x14ac:dyDescent="0.25">
      <c r="A429" s="23" t="s">
        <v>1219</v>
      </c>
      <c r="B429" s="40" t="s">
        <v>1887</v>
      </c>
      <c r="C429" s="95">
        <v>2902.64</v>
      </c>
      <c r="D429" s="96">
        <v>884</v>
      </c>
      <c r="E429" s="37"/>
      <c r="F429" s="101">
        <f t="shared" si="18"/>
        <v>6.9777532790252728E-2</v>
      </c>
      <c r="G429" s="101">
        <f t="shared" si="19"/>
        <v>0.25387708213670307</v>
      </c>
    </row>
    <row r="430" spans="1:7" x14ac:dyDescent="0.25">
      <c r="A430" s="23" t="s">
        <v>1220</v>
      </c>
      <c r="B430" s="40" t="s">
        <v>1888</v>
      </c>
      <c r="C430" s="95">
        <v>10255.75</v>
      </c>
      <c r="D430" s="96">
        <v>1032</v>
      </c>
      <c r="E430" s="37"/>
      <c r="F430" s="101">
        <f t="shared" si="18"/>
        <v>0.24654140090181159</v>
      </c>
      <c r="G430" s="101">
        <f t="shared" si="19"/>
        <v>0.29638139000574382</v>
      </c>
    </row>
    <row r="431" spans="1:7" x14ac:dyDescent="0.25">
      <c r="A431" s="23" t="s">
        <v>1221</v>
      </c>
      <c r="B431" s="40" t="s">
        <v>1889</v>
      </c>
      <c r="C431" s="95">
        <v>8833</v>
      </c>
      <c r="D431" s="96">
        <v>294</v>
      </c>
      <c r="E431" s="37"/>
      <c r="F431" s="101">
        <f t="shared" si="18"/>
        <v>0.21233943828249535</v>
      </c>
      <c r="G431" s="101">
        <f t="shared" si="19"/>
        <v>8.4434233199310746E-2</v>
      </c>
    </row>
    <row r="432" spans="1:7" x14ac:dyDescent="0.25">
      <c r="A432" s="23" t="s">
        <v>1222</v>
      </c>
      <c r="B432" s="40" t="s">
        <v>1890</v>
      </c>
      <c r="C432" s="95">
        <v>6313.01</v>
      </c>
      <c r="D432" s="96">
        <v>91</v>
      </c>
      <c r="E432" s="37"/>
      <c r="F432" s="101">
        <f t="shared" si="18"/>
        <v>0.15176055669328384</v>
      </c>
      <c r="G432" s="101">
        <f t="shared" si="19"/>
        <v>2.6134405514072371E-2</v>
      </c>
    </row>
    <row r="433" spans="1:7" x14ac:dyDescent="0.25">
      <c r="A433" s="23" t="s">
        <v>1223</v>
      </c>
      <c r="B433" s="40" t="s">
        <v>1891</v>
      </c>
      <c r="C433" s="95">
        <v>12254.39</v>
      </c>
      <c r="D433" s="96">
        <v>62</v>
      </c>
      <c r="E433" s="37"/>
      <c r="F433" s="101">
        <f t="shared" si="18"/>
        <v>0.29458737564752951</v>
      </c>
      <c r="G433" s="101">
        <f t="shared" si="19"/>
        <v>1.7805858701895463E-2</v>
      </c>
    </row>
    <row r="434" spans="1:7" x14ac:dyDescent="0.25">
      <c r="A434" s="23" t="s">
        <v>1224</v>
      </c>
      <c r="B434" s="40" t="s">
        <v>521</v>
      </c>
      <c r="C434" s="95"/>
      <c r="D434" s="96"/>
      <c r="E434" s="37"/>
      <c r="F434" s="101">
        <f t="shared" si="18"/>
        <v>0</v>
      </c>
      <c r="G434" s="101">
        <f t="shared" si="19"/>
        <v>0</v>
      </c>
    </row>
    <row r="435" spans="1:7" x14ac:dyDescent="0.25">
      <c r="A435" s="23" t="s">
        <v>1225</v>
      </c>
      <c r="B435" s="40" t="s">
        <v>521</v>
      </c>
      <c r="C435" s="95"/>
      <c r="D435" s="96"/>
      <c r="E435" s="37"/>
      <c r="F435" s="101">
        <f t="shared" si="18"/>
        <v>0</v>
      </c>
      <c r="G435" s="101">
        <f t="shared" si="19"/>
        <v>0</v>
      </c>
    </row>
    <row r="436" spans="1:7" x14ac:dyDescent="0.25">
      <c r="A436" s="23" t="s">
        <v>1226</v>
      </c>
      <c r="B436" s="40" t="s">
        <v>521</v>
      </c>
      <c r="C436" s="95"/>
      <c r="D436" s="96"/>
      <c r="E436" s="37"/>
      <c r="F436" s="101">
        <f t="shared" si="18"/>
        <v>0</v>
      </c>
      <c r="G436" s="101">
        <f t="shared" si="19"/>
        <v>0</v>
      </c>
    </row>
    <row r="437" spans="1:7" x14ac:dyDescent="0.25">
      <c r="A437" s="23" t="s">
        <v>1331</v>
      </c>
      <c r="B437" s="40" t="s">
        <v>521</v>
      </c>
      <c r="C437" s="95"/>
      <c r="D437" s="96"/>
      <c r="E437" s="40"/>
      <c r="F437" s="101">
        <f t="shared" si="18"/>
        <v>0</v>
      </c>
      <c r="G437" s="101">
        <f t="shared" si="19"/>
        <v>0</v>
      </c>
    </row>
    <row r="438" spans="1:7" x14ac:dyDescent="0.25">
      <c r="A438" s="23" t="s">
        <v>1332</v>
      </c>
      <c r="B438" s="40" t="s">
        <v>521</v>
      </c>
      <c r="C438" s="95"/>
      <c r="D438" s="96"/>
      <c r="E438" s="40"/>
      <c r="F438" s="101">
        <f t="shared" si="18"/>
        <v>0</v>
      </c>
      <c r="G438" s="101">
        <f t="shared" si="19"/>
        <v>0</v>
      </c>
    </row>
    <row r="439" spans="1:7" x14ac:dyDescent="0.25">
      <c r="A439" s="23" t="s">
        <v>1333</v>
      </c>
      <c r="B439" s="40" t="s">
        <v>521</v>
      </c>
      <c r="C439" s="95"/>
      <c r="D439" s="96"/>
      <c r="E439" s="40"/>
      <c r="F439" s="101">
        <f t="shared" si="18"/>
        <v>0</v>
      </c>
      <c r="G439" s="101">
        <f t="shared" si="19"/>
        <v>0</v>
      </c>
    </row>
    <row r="440" spans="1:7" x14ac:dyDescent="0.25">
      <c r="A440" s="23" t="s">
        <v>1334</v>
      </c>
      <c r="B440" s="40" t="s">
        <v>521</v>
      </c>
      <c r="C440" s="95"/>
      <c r="D440" s="96"/>
      <c r="E440" s="40"/>
      <c r="F440" s="101">
        <f t="shared" si="18"/>
        <v>0</v>
      </c>
      <c r="G440" s="101">
        <f t="shared" si="19"/>
        <v>0</v>
      </c>
    </row>
    <row r="441" spans="1:7" x14ac:dyDescent="0.25">
      <c r="A441" s="23" t="s">
        <v>1335</v>
      </c>
      <c r="B441" s="40" t="s">
        <v>521</v>
      </c>
      <c r="C441" s="95"/>
      <c r="D441" s="96"/>
      <c r="E441" s="40"/>
      <c r="F441" s="101">
        <f t="shared" si="18"/>
        <v>0</v>
      </c>
      <c r="G441" s="101">
        <f t="shared" si="19"/>
        <v>0</v>
      </c>
    </row>
    <row r="442" spans="1:7" x14ac:dyDescent="0.25">
      <c r="A442" s="23" t="s">
        <v>1336</v>
      </c>
      <c r="B442" s="40" t="s">
        <v>521</v>
      </c>
      <c r="C442" s="95"/>
      <c r="D442" s="96"/>
      <c r="E442" s="40"/>
      <c r="F442" s="101">
        <f t="shared" si="18"/>
        <v>0</v>
      </c>
      <c r="G442" s="101">
        <f t="shared" si="19"/>
        <v>0</v>
      </c>
    </row>
    <row r="443" spans="1:7" x14ac:dyDescent="0.25">
      <c r="A443" s="23" t="s">
        <v>1337</v>
      </c>
      <c r="B443" s="40" t="s">
        <v>521</v>
      </c>
      <c r="C443" s="95"/>
      <c r="D443" s="96"/>
      <c r="F443" s="101">
        <f t="shared" si="18"/>
        <v>0</v>
      </c>
      <c r="G443" s="101">
        <f t="shared" si="19"/>
        <v>0</v>
      </c>
    </row>
    <row r="444" spans="1:7" x14ac:dyDescent="0.25">
      <c r="A444" s="23" t="s">
        <v>1338</v>
      </c>
      <c r="B444" s="40" t="s">
        <v>521</v>
      </c>
      <c r="C444" s="95"/>
      <c r="D444" s="96"/>
      <c r="E444" s="87"/>
      <c r="F444" s="101">
        <f t="shared" si="18"/>
        <v>0</v>
      </c>
      <c r="G444" s="101">
        <f t="shared" si="19"/>
        <v>0</v>
      </c>
    </row>
    <row r="445" spans="1:7" x14ac:dyDescent="0.25">
      <c r="A445" s="23" t="s">
        <v>1339</v>
      </c>
      <c r="B445" s="40" t="s">
        <v>521</v>
      </c>
      <c r="C445" s="95"/>
      <c r="D445" s="96"/>
      <c r="E445" s="87"/>
      <c r="F445" s="101">
        <f t="shared" si="18"/>
        <v>0</v>
      </c>
      <c r="G445" s="101">
        <f t="shared" si="19"/>
        <v>0</v>
      </c>
    </row>
    <row r="446" spans="1:7" x14ac:dyDescent="0.25">
      <c r="A446" s="23" t="s">
        <v>1340</v>
      </c>
      <c r="B446" s="40" t="s">
        <v>521</v>
      </c>
      <c r="C446" s="95"/>
      <c r="D446" s="96"/>
      <c r="E446" s="87"/>
      <c r="F446" s="101">
        <f t="shared" si="18"/>
        <v>0</v>
      </c>
      <c r="G446" s="101">
        <f t="shared" si="19"/>
        <v>0</v>
      </c>
    </row>
    <row r="447" spans="1:7" x14ac:dyDescent="0.25">
      <c r="A447" s="23" t="s">
        <v>1341</v>
      </c>
      <c r="B447" s="40" t="s">
        <v>521</v>
      </c>
      <c r="C447" s="95"/>
      <c r="D447" s="96"/>
      <c r="E447" s="87"/>
      <c r="F447" s="101">
        <f t="shared" si="18"/>
        <v>0</v>
      </c>
      <c r="G447" s="101">
        <f t="shared" si="19"/>
        <v>0</v>
      </c>
    </row>
    <row r="448" spans="1:7" x14ac:dyDescent="0.25">
      <c r="A448" s="23" t="s">
        <v>1342</v>
      </c>
      <c r="B448" s="40" t="s">
        <v>521</v>
      </c>
      <c r="C448" s="95"/>
      <c r="D448" s="96"/>
      <c r="E448" s="87"/>
      <c r="F448" s="101">
        <f t="shared" si="18"/>
        <v>0</v>
      </c>
      <c r="G448" s="101">
        <f t="shared" si="19"/>
        <v>0</v>
      </c>
    </row>
    <row r="449" spans="1:7" x14ac:dyDescent="0.25">
      <c r="A449" s="23" t="s">
        <v>1343</v>
      </c>
      <c r="B449" s="40" t="s">
        <v>521</v>
      </c>
      <c r="C449" s="95"/>
      <c r="D449" s="96"/>
      <c r="E449" s="87"/>
      <c r="F449" s="101">
        <f t="shared" si="18"/>
        <v>0</v>
      </c>
      <c r="G449" s="101">
        <f t="shared" si="19"/>
        <v>0</v>
      </c>
    </row>
    <row r="450" spans="1:7" x14ac:dyDescent="0.25">
      <c r="A450" s="23" t="s">
        <v>1344</v>
      </c>
      <c r="B450" s="40" t="s">
        <v>521</v>
      </c>
      <c r="C450" s="95"/>
      <c r="D450" s="96"/>
      <c r="E450" s="87"/>
      <c r="F450" s="101">
        <f t="shared" si="18"/>
        <v>0</v>
      </c>
      <c r="G450" s="101">
        <f t="shared" si="19"/>
        <v>0</v>
      </c>
    </row>
    <row r="451" spans="1:7" x14ac:dyDescent="0.25">
      <c r="A451" s="23" t="s">
        <v>1345</v>
      </c>
      <c r="B451" s="40" t="s">
        <v>521</v>
      </c>
      <c r="C451" s="95"/>
      <c r="D451" s="96"/>
      <c r="E451" s="87"/>
      <c r="F451" s="101">
        <f t="shared" si="18"/>
        <v>0</v>
      </c>
      <c r="G451" s="101">
        <f t="shared" si="19"/>
        <v>0</v>
      </c>
    </row>
    <row r="452" spans="1:7" x14ac:dyDescent="0.25">
      <c r="A452" s="23" t="s">
        <v>1346</v>
      </c>
      <c r="B452" s="40" t="s">
        <v>87</v>
      </c>
      <c r="C452" s="97">
        <f>SUM(C428:C451)</f>
        <v>41598.49</v>
      </c>
      <c r="D452" s="47">
        <f>SUM(D428:D451)</f>
        <v>3482</v>
      </c>
      <c r="E452" s="87"/>
      <c r="F452" s="110">
        <f>SUM(F428:F451)</f>
        <v>1</v>
      </c>
      <c r="G452" s="110">
        <f>SUM(G428:G451)</f>
        <v>1</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0.49299999999999999</v>
      </c>
      <c r="G476" s="23"/>
    </row>
    <row r="477" spans="1:7" x14ac:dyDescent="0.25">
      <c r="G477" s="23"/>
    </row>
    <row r="478" spans="1:7" x14ac:dyDescent="0.25">
      <c r="B478" s="40" t="s">
        <v>628</v>
      </c>
      <c r="G478" s="23"/>
    </row>
    <row r="479" spans="1:7" x14ac:dyDescent="0.25">
      <c r="A479" s="23" t="s">
        <v>1271</v>
      </c>
      <c r="B479" s="23" t="s">
        <v>630</v>
      </c>
      <c r="C479" s="95">
        <v>33119.4</v>
      </c>
      <c r="D479" s="96">
        <v>1448</v>
      </c>
      <c r="F479" s="101">
        <f>IF($C$487=0,"",IF(C479="[Mark as ND1 if not relevant]","",C479/$C$487))</f>
        <v>0.79616813106241791</v>
      </c>
      <c r="G479" s="101">
        <f>IF($D$487=0,"",IF(D479="[Mark as ND1 if not relevant]","",D479/$D$487))</f>
        <v>0.41621155504455304</v>
      </c>
    </row>
    <row r="480" spans="1:7" x14ac:dyDescent="0.25">
      <c r="A480" s="23" t="s">
        <v>1272</v>
      </c>
      <c r="B480" s="23" t="s">
        <v>632</v>
      </c>
      <c r="C480" s="95">
        <v>5026.3999999999996</v>
      </c>
      <c r="D480" s="96">
        <v>670</v>
      </c>
      <c r="F480" s="101">
        <f t="shared" ref="F480:F486" si="22">IF($C$487=0,"",IF(C480="[Mark as ND1 if not relevant]","",C480/$C$487))</f>
        <v>0.12083127997403748</v>
      </c>
      <c r="G480" s="101">
        <f t="shared" ref="G480:G486" si="23">IF($D$487=0,"",IF(D480="[Mark as ND1 if not relevant]","",D480/$D$487))</f>
        <v>0.19258407588387469</v>
      </c>
    </row>
    <row r="481" spans="1:7" x14ac:dyDescent="0.25">
      <c r="A481" s="23" t="s">
        <v>1273</v>
      </c>
      <c r="B481" s="23" t="s">
        <v>634</v>
      </c>
      <c r="C481" s="95">
        <v>2513.9</v>
      </c>
      <c r="D481" s="96">
        <v>778</v>
      </c>
      <c r="F481" s="101">
        <f t="shared" si="22"/>
        <v>6.043246751685756E-2</v>
      </c>
      <c r="G481" s="101">
        <f t="shared" si="23"/>
        <v>0.22362747916067835</v>
      </c>
    </row>
    <row r="482" spans="1:7" x14ac:dyDescent="0.25">
      <c r="A482" s="23" t="s">
        <v>1274</v>
      </c>
      <c r="B482" s="23" t="s">
        <v>636</v>
      </c>
      <c r="C482" s="95">
        <v>664.4</v>
      </c>
      <c r="D482" s="96">
        <v>364</v>
      </c>
      <c r="F482" s="101">
        <f t="shared" si="22"/>
        <v>1.5971729749870784E-2</v>
      </c>
      <c r="G482" s="101">
        <f t="shared" si="23"/>
        <v>0.10462776659959759</v>
      </c>
    </row>
    <row r="483" spans="1:7" x14ac:dyDescent="0.25">
      <c r="A483" s="23" t="s">
        <v>1275</v>
      </c>
      <c r="B483" s="23" t="s">
        <v>638</v>
      </c>
      <c r="C483" s="95">
        <v>182.9</v>
      </c>
      <c r="D483" s="96">
        <v>111</v>
      </c>
      <c r="F483" s="101">
        <f t="shared" si="22"/>
        <v>4.3967931535992873E-3</v>
      </c>
      <c r="G483" s="101">
        <f t="shared" si="23"/>
        <v>3.1905720034492671E-2</v>
      </c>
    </row>
    <row r="484" spans="1:7" x14ac:dyDescent="0.25">
      <c r="A484" s="23" t="s">
        <v>1276</v>
      </c>
      <c r="B484" s="23" t="s">
        <v>640</v>
      </c>
      <c r="C484" s="95">
        <v>64.900000000000006</v>
      </c>
      <c r="D484" s="96">
        <v>58</v>
      </c>
      <c r="F484" s="101">
        <f t="shared" si="22"/>
        <v>1.5601524093416825E-3</v>
      </c>
      <c r="G484" s="101">
        <f t="shared" si="23"/>
        <v>1.6671457315320496E-2</v>
      </c>
    </row>
    <row r="485" spans="1:7" x14ac:dyDescent="0.25">
      <c r="A485" s="23" t="s">
        <v>1277</v>
      </c>
      <c r="B485" s="23" t="s">
        <v>642</v>
      </c>
      <c r="C485" s="95">
        <v>18.8</v>
      </c>
      <c r="D485" s="96">
        <v>34</v>
      </c>
      <c r="F485" s="101">
        <f t="shared" si="22"/>
        <v>4.5193937281392345E-4</v>
      </c>
      <c r="G485" s="101">
        <f t="shared" si="23"/>
        <v>9.7729232538085655E-3</v>
      </c>
    </row>
    <row r="486" spans="1:7" x14ac:dyDescent="0.25">
      <c r="A486" s="23" t="s">
        <v>1278</v>
      </c>
      <c r="B486" s="23" t="s">
        <v>644</v>
      </c>
      <c r="C486" s="95">
        <v>7.8</v>
      </c>
      <c r="D486" s="96">
        <v>16</v>
      </c>
      <c r="F486" s="101">
        <f t="shared" si="22"/>
        <v>1.8750676106109589E-4</v>
      </c>
      <c r="G486" s="101">
        <f t="shared" si="23"/>
        <v>4.5990227076746189E-3</v>
      </c>
    </row>
    <row r="487" spans="1:7" x14ac:dyDescent="0.25">
      <c r="A487" s="23" t="s">
        <v>1279</v>
      </c>
      <c r="B487" s="49" t="s">
        <v>87</v>
      </c>
      <c r="C487" s="95">
        <f>SUM(C479:C486)</f>
        <v>41598.500000000015</v>
      </c>
      <c r="D487" s="96">
        <f>SUM(D479:D486)</f>
        <v>3479</v>
      </c>
      <c r="F487" s="92">
        <f>SUM(F479:F486)</f>
        <v>0.99999999999999989</v>
      </c>
      <c r="G487" s="92">
        <f>SUM(G479:G486)</f>
        <v>1</v>
      </c>
    </row>
    <row r="488" spans="1:7" outlineLevel="1" x14ac:dyDescent="0.25">
      <c r="A488" s="23" t="s">
        <v>1280</v>
      </c>
      <c r="B488" s="51" t="s">
        <v>647</v>
      </c>
      <c r="C488" s="95"/>
      <c r="D488" s="96"/>
      <c r="F488" s="101">
        <f t="shared" ref="F488:F493" si="24">IF($C$487=0,"",IF(C488="[for completion]","",C488/$C$487))</f>
        <v>0</v>
      </c>
      <c r="G488" s="101">
        <f t="shared" ref="G488:G493" si="25">IF($D$487=0,"",IF(D488="[for completion]","",D488/$D$487))</f>
        <v>0</v>
      </c>
    </row>
    <row r="489" spans="1:7" outlineLevel="1" x14ac:dyDescent="0.25">
      <c r="A489" s="23" t="s">
        <v>1281</v>
      </c>
      <c r="B489" s="51" t="s">
        <v>649</v>
      </c>
      <c r="C489" s="95"/>
      <c r="D489" s="96"/>
      <c r="F489" s="101">
        <f t="shared" si="24"/>
        <v>0</v>
      </c>
      <c r="G489" s="101">
        <f t="shared" si="25"/>
        <v>0</v>
      </c>
    </row>
    <row r="490" spans="1:7" outlineLevel="1" x14ac:dyDescent="0.25">
      <c r="A490" s="23" t="s">
        <v>1282</v>
      </c>
      <c r="B490" s="51" t="s">
        <v>651</v>
      </c>
      <c r="C490" s="95"/>
      <c r="D490" s="96"/>
      <c r="F490" s="101">
        <f t="shared" si="24"/>
        <v>0</v>
      </c>
      <c r="G490" s="101">
        <f t="shared" si="25"/>
        <v>0</v>
      </c>
    </row>
    <row r="491" spans="1:7" outlineLevel="1" x14ac:dyDescent="0.25">
      <c r="A491" s="23" t="s">
        <v>1283</v>
      </c>
      <c r="B491" s="51" t="s">
        <v>653</v>
      </c>
      <c r="C491" s="95"/>
      <c r="D491" s="96"/>
      <c r="F491" s="101">
        <f t="shared" si="24"/>
        <v>0</v>
      </c>
      <c r="G491" s="101">
        <f t="shared" si="25"/>
        <v>0</v>
      </c>
    </row>
    <row r="492" spans="1:7" outlineLevel="1" x14ac:dyDescent="0.25">
      <c r="A492" s="23" t="s">
        <v>1284</v>
      </c>
      <c r="B492" s="51" t="s">
        <v>655</v>
      </c>
      <c r="C492" s="95"/>
      <c r="D492" s="96"/>
      <c r="F492" s="101">
        <f t="shared" si="24"/>
        <v>0</v>
      </c>
      <c r="G492" s="101">
        <f t="shared" si="25"/>
        <v>0</v>
      </c>
    </row>
    <row r="493" spans="1:7" outlineLevel="1" x14ac:dyDescent="0.25">
      <c r="A493" s="23" t="s">
        <v>1285</v>
      </c>
      <c r="B493" s="51" t="s">
        <v>657</v>
      </c>
      <c r="C493" s="95"/>
      <c r="D493" s="96"/>
      <c r="F493" s="101">
        <f t="shared" si="24"/>
        <v>0</v>
      </c>
      <c r="G493" s="101">
        <f t="shared" si="25"/>
        <v>0</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0.56899999999999995</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0.20599999999999999</v>
      </c>
      <c r="G502" s="23"/>
    </row>
    <row r="503" spans="1:7" x14ac:dyDescent="0.25">
      <c r="A503" s="23" t="s">
        <v>1358</v>
      </c>
      <c r="B503" s="40" t="s">
        <v>719</v>
      </c>
      <c r="C503" s="92">
        <v>0.20799999999999999</v>
      </c>
      <c r="G503" s="23"/>
    </row>
    <row r="504" spans="1:7" x14ac:dyDescent="0.25">
      <c r="A504" s="23" t="s">
        <v>1359</v>
      </c>
      <c r="B504" s="40" t="s">
        <v>720</v>
      </c>
      <c r="C504" s="92">
        <v>1.7000000000000001E-2</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1668</v>
      </c>
      <c r="C526" s="95">
        <v>161.86151715025409</v>
      </c>
      <c r="D526" s="96">
        <v>4</v>
      </c>
      <c r="E526" s="29"/>
      <c r="F526" s="101">
        <f>IF($C$544=0,"",IF(C526="[for completion]","",IF(C526="","",C526/$C$544)))</f>
        <v>3.8910434825497205E-3</v>
      </c>
      <c r="G526" s="101">
        <f>IF($D$544=0,"",IF(D526="[for completion]","",IF(D526="","",D526/$D$544)))</f>
        <v>9.6038415366146463E-4</v>
      </c>
    </row>
    <row r="527" spans="1:7" customFormat="1" x14ac:dyDescent="0.25">
      <c r="A527" s="23" t="s">
        <v>1447</v>
      </c>
      <c r="B527" s="40" t="s">
        <v>2261</v>
      </c>
      <c r="C527" s="95">
        <v>1500.6364763711199</v>
      </c>
      <c r="D527" s="96">
        <v>47</v>
      </c>
      <c r="E527" s="29"/>
      <c r="F527" s="101">
        <f t="shared" ref="F527:F543" si="26">IF($C$544=0,"",IF(C527="[for completion]","",IF(C527="","",C527/$C$544)))</f>
        <v>3.6074305269484852E-2</v>
      </c>
      <c r="G527" s="101">
        <f t="shared" ref="G527:G543" si="27">IF($D$544=0,"",IF(D527="[for completion]","",IF(D527="","",D527/$D$544)))</f>
        <v>1.1284513805522209E-2</v>
      </c>
    </row>
    <row r="528" spans="1:7" customFormat="1" x14ac:dyDescent="0.25">
      <c r="A528" s="23" t="s">
        <v>1448</v>
      </c>
      <c r="B528" s="40" t="s">
        <v>2262</v>
      </c>
      <c r="C528" s="95">
        <v>2100.9542341761562</v>
      </c>
      <c r="D528" s="96">
        <v>106</v>
      </c>
      <c r="E528" s="29"/>
      <c r="F528" s="101">
        <f t="shared" si="26"/>
        <v>5.0505545876217799E-2</v>
      </c>
      <c r="G528" s="101">
        <f t="shared" si="27"/>
        <v>2.5450180072028813E-2</v>
      </c>
    </row>
    <row r="529" spans="1:7" customFormat="1" x14ac:dyDescent="0.25">
      <c r="A529" s="23" t="s">
        <v>1449</v>
      </c>
      <c r="B529" s="40" t="s">
        <v>2263</v>
      </c>
      <c r="C529" s="95">
        <v>2968.9254467150122</v>
      </c>
      <c r="D529" s="96">
        <v>188</v>
      </c>
      <c r="E529" s="29"/>
      <c r="F529" s="101">
        <f t="shared" si="26"/>
        <v>7.1370997955571377E-2</v>
      </c>
      <c r="G529" s="101">
        <f t="shared" si="27"/>
        <v>4.5138055222088837E-2</v>
      </c>
    </row>
    <row r="530" spans="1:7" customFormat="1" x14ac:dyDescent="0.25">
      <c r="A530" s="23" t="s">
        <v>1450</v>
      </c>
      <c r="B530" s="40" t="s">
        <v>2264</v>
      </c>
      <c r="C530" s="95">
        <v>2897.119107304306</v>
      </c>
      <c r="D530" s="96">
        <v>210</v>
      </c>
      <c r="E530" s="29"/>
      <c r="F530" s="101">
        <f t="shared" si="26"/>
        <v>6.9644821197260023E-2</v>
      </c>
      <c r="G530" s="101">
        <f t="shared" si="27"/>
        <v>5.0420168067226892E-2</v>
      </c>
    </row>
    <row r="531" spans="1:7" customFormat="1" x14ac:dyDescent="0.25">
      <c r="A531" s="23" t="s">
        <v>1451</v>
      </c>
      <c r="B531" s="40" t="s">
        <v>2265</v>
      </c>
      <c r="C531" s="95">
        <v>1479.763921403794</v>
      </c>
      <c r="D531" s="96">
        <v>118</v>
      </c>
      <c r="E531" s="29"/>
      <c r="F531" s="101">
        <f t="shared" si="26"/>
        <v>3.5572542896317533E-2</v>
      </c>
      <c r="G531" s="101">
        <f t="shared" si="27"/>
        <v>2.8331332533013204E-2</v>
      </c>
    </row>
    <row r="532" spans="1:7" customFormat="1" x14ac:dyDescent="0.25">
      <c r="A532" s="23" t="s">
        <v>1452</v>
      </c>
      <c r="B532" s="40" t="s">
        <v>2266</v>
      </c>
      <c r="C532" s="95">
        <v>641.58019408322423</v>
      </c>
      <c r="D532" s="96">
        <v>78</v>
      </c>
      <c r="E532" s="29"/>
      <c r="F532" s="101">
        <f t="shared" si="26"/>
        <v>1.5423162198604139E-2</v>
      </c>
      <c r="G532" s="101">
        <f t="shared" si="27"/>
        <v>1.872749099639856E-2</v>
      </c>
    </row>
    <row r="533" spans="1:7" customFormat="1" x14ac:dyDescent="0.25">
      <c r="A533" s="23" t="s">
        <v>1453</v>
      </c>
      <c r="B533" s="40"/>
      <c r="C533" s="95"/>
      <c r="D533" s="96"/>
      <c r="E533" s="29"/>
      <c r="F533" s="101" t="str">
        <f t="shared" si="26"/>
        <v/>
      </c>
      <c r="G533" s="101" t="str">
        <f t="shared" si="27"/>
        <v/>
      </c>
    </row>
    <row r="534" spans="1:7" customFormat="1" x14ac:dyDescent="0.25">
      <c r="A534" s="23" t="s">
        <v>1454</v>
      </c>
      <c r="B534" s="40" t="s">
        <v>2267</v>
      </c>
      <c r="C534" s="95"/>
      <c r="D534" s="96"/>
      <c r="E534" s="29"/>
      <c r="F534" s="101" t="str">
        <f t="shared" si="26"/>
        <v/>
      </c>
      <c r="G534" s="101" t="str">
        <f t="shared" si="27"/>
        <v/>
      </c>
    </row>
    <row r="535" spans="1:7" customFormat="1" x14ac:dyDescent="0.25">
      <c r="A535" s="23" t="s">
        <v>1455</v>
      </c>
      <c r="B535" s="40" t="s">
        <v>2268</v>
      </c>
      <c r="C535" s="95"/>
      <c r="D535" s="96"/>
      <c r="E535" s="29"/>
      <c r="F535" s="101" t="str">
        <f t="shared" si="26"/>
        <v/>
      </c>
      <c r="G535" s="101" t="str">
        <f t="shared" si="27"/>
        <v/>
      </c>
    </row>
    <row r="536" spans="1:7" customFormat="1" x14ac:dyDescent="0.25">
      <c r="A536" s="23" t="s">
        <v>1456</v>
      </c>
      <c r="B536" s="40" t="s">
        <v>2269</v>
      </c>
      <c r="C536" s="95"/>
      <c r="D536" s="96"/>
      <c r="E536" s="29"/>
      <c r="F536" s="101" t="str">
        <f t="shared" si="26"/>
        <v/>
      </c>
      <c r="G536" s="101" t="str">
        <f t="shared" si="27"/>
        <v/>
      </c>
    </row>
    <row r="537" spans="1:7" customFormat="1" x14ac:dyDescent="0.25">
      <c r="A537" s="23" t="s">
        <v>1457</v>
      </c>
      <c r="B537" s="40" t="s">
        <v>2270</v>
      </c>
      <c r="C537" s="95"/>
      <c r="D537" s="96"/>
      <c r="E537" s="29"/>
      <c r="F537" s="101" t="str">
        <f t="shared" si="26"/>
        <v/>
      </c>
      <c r="G537" s="101" t="str">
        <f t="shared" si="27"/>
        <v/>
      </c>
    </row>
    <row r="538" spans="1:7" customFormat="1" x14ac:dyDescent="0.25">
      <c r="A538" s="23" t="s">
        <v>1458</v>
      </c>
      <c r="B538" s="40" t="s">
        <v>2271</v>
      </c>
      <c r="C538" s="95"/>
      <c r="D538" s="96"/>
      <c r="E538" s="29"/>
      <c r="F538" s="101" t="str">
        <f t="shared" si="26"/>
        <v/>
      </c>
      <c r="G538" s="101" t="str">
        <f t="shared" si="27"/>
        <v/>
      </c>
    </row>
    <row r="539" spans="1:7" customFormat="1" x14ac:dyDescent="0.25">
      <c r="A539" s="23" t="s">
        <v>1459</v>
      </c>
      <c r="B539" s="40" t="s">
        <v>2272</v>
      </c>
      <c r="C539" s="95"/>
      <c r="D539" s="96"/>
      <c r="E539" s="29"/>
      <c r="F539" s="101" t="str">
        <f t="shared" si="26"/>
        <v/>
      </c>
      <c r="G539" s="101" t="str">
        <f t="shared" si="27"/>
        <v/>
      </c>
    </row>
    <row r="540" spans="1:7" customFormat="1" x14ac:dyDescent="0.25">
      <c r="A540" s="23" t="s">
        <v>1460</v>
      </c>
      <c r="B540" s="40" t="s">
        <v>2273</v>
      </c>
      <c r="C540" s="95"/>
      <c r="D540" s="96"/>
      <c r="E540" s="29"/>
      <c r="F540" s="101" t="str">
        <f t="shared" si="26"/>
        <v/>
      </c>
      <c r="G540" s="101" t="str">
        <f t="shared" si="27"/>
        <v/>
      </c>
    </row>
    <row r="541" spans="1:7" customFormat="1" x14ac:dyDescent="0.25">
      <c r="A541" s="23" t="s">
        <v>1461</v>
      </c>
      <c r="B541" s="40"/>
      <c r="C541" s="95"/>
      <c r="D541" s="96"/>
      <c r="E541" s="29"/>
      <c r="F541" s="101" t="str">
        <f t="shared" si="26"/>
        <v/>
      </c>
      <c r="G541" s="101" t="str">
        <f t="shared" si="27"/>
        <v/>
      </c>
    </row>
    <row r="542" spans="1:7" customFormat="1" x14ac:dyDescent="0.25">
      <c r="A542" s="23" t="s">
        <v>1462</v>
      </c>
      <c r="B542" s="40"/>
      <c r="C542" s="95"/>
      <c r="D542" s="96"/>
      <c r="E542" s="29"/>
      <c r="F542" s="101" t="str">
        <f t="shared" si="26"/>
        <v/>
      </c>
      <c r="G542" s="101" t="str">
        <f t="shared" si="27"/>
        <v/>
      </c>
    </row>
    <row r="543" spans="1:7" customFormat="1" x14ac:dyDescent="0.25">
      <c r="A543" s="23" t="s">
        <v>1463</v>
      </c>
      <c r="B543" s="40" t="s">
        <v>1216</v>
      </c>
      <c r="C543" s="95">
        <v>29847.644927012516</v>
      </c>
      <c r="D543" s="96">
        <v>3414</v>
      </c>
      <c r="E543" s="29"/>
      <c r="F543" s="101">
        <f t="shared" si="26"/>
        <v>0.71751758112399455</v>
      </c>
      <c r="G543" s="101">
        <f t="shared" si="27"/>
        <v>0.81968787515006003</v>
      </c>
    </row>
    <row r="544" spans="1:7" customFormat="1" x14ac:dyDescent="0.25">
      <c r="A544" s="23" t="s">
        <v>1464</v>
      </c>
      <c r="B544" s="40" t="s">
        <v>87</v>
      </c>
      <c r="C544" s="95">
        <f>SUM(C526:C543)</f>
        <v>41598.485824216383</v>
      </c>
      <c r="D544" s="96">
        <f>SUM(D526:D543)</f>
        <v>4165</v>
      </c>
      <c r="E544" s="29"/>
      <c r="F544" s="92">
        <f>SUM(F526:F543)</f>
        <v>1</v>
      </c>
      <c r="G544" s="92">
        <f>SUM(G526:G543)</f>
        <v>1</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t="s">
        <v>2274</v>
      </c>
      <c r="C549" s="95">
        <v>4538.809527928297</v>
      </c>
      <c r="D549" s="96">
        <v>278</v>
      </c>
      <c r="E549" s="29"/>
      <c r="F549" s="101">
        <f>IF($C$567=0,"",IF(C549="[for completion]","",IF(C549="","",C549/$C$567)))</f>
        <v>0.10910996970197527</v>
      </c>
      <c r="G549" s="101">
        <f>IF($D$567=0,"",IF(D549="[for completion]","",IF(D549="","",D549/$D$567)))</f>
        <v>6.6746698679471791E-2</v>
      </c>
    </row>
    <row r="550" spans="1:7" customFormat="1" x14ac:dyDescent="0.25">
      <c r="A550" s="23" t="s">
        <v>1469</v>
      </c>
      <c r="B550" s="40" t="s">
        <v>2275</v>
      </c>
      <c r="C550" s="95">
        <v>10353.056066327519</v>
      </c>
      <c r="D550" s="96">
        <v>1105</v>
      </c>
      <c r="E550" s="29"/>
      <c r="F550" s="101">
        <f t="shared" ref="F550:F566" si="28">IF($C$567=0,"",IF(C550="[for completion]","",IF(C550="","",C550/$C$567)))</f>
        <v>0.24888059892556308</v>
      </c>
      <c r="G550" s="101">
        <f t="shared" ref="G550:G566" si="29">IF($D$567=0,"",IF(D550="[for completion]","",IF(D550="","",D550/$D$567)))</f>
        <v>0.26530612244897961</v>
      </c>
    </row>
    <row r="551" spans="1:7" customFormat="1" x14ac:dyDescent="0.25">
      <c r="A551" s="23" t="s">
        <v>1470</v>
      </c>
      <c r="B551" s="40" t="s">
        <v>2276</v>
      </c>
      <c r="C551" s="95">
        <v>1090.8970945852971</v>
      </c>
      <c r="D551" s="96">
        <v>133</v>
      </c>
      <c r="E551" s="29"/>
      <c r="F551" s="101">
        <f t="shared" si="28"/>
        <v>2.6224442379829026E-2</v>
      </c>
      <c r="G551" s="101">
        <f t="shared" si="29"/>
        <v>3.1932773109243695E-2</v>
      </c>
    </row>
    <row r="552" spans="1:7" customFormat="1" x14ac:dyDescent="0.25">
      <c r="A552" s="23" t="s">
        <v>1471</v>
      </c>
      <c r="B552" s="40" t="s">
        <v>2277</v>
      </c>
      <c r="C552" s="95">
        <v>5729.6649625343152</v>
      </c>
      <c r="D552" s="96">
        <v>764</v>
      </c>
      <c r="E552" s="29"/>
      <c r="F552" s="101">
        <f t="shared" si="28"/>
        <v>0.13773734425686271</v>
      </c>
      <c r="G552" s="101">
        <f t="shared" si="29"/>
        <v>0.18343337334933973</v>
      </c>
    </row>
    <row r="553" spans="1:7" customFormat="1" x14ac:dyDescent="0.25">
      <c r="A553" s="23" t="s">
        <v>1472</v>
      </c>
      <c r="B553" s="40" t="s">
        <v>2278</v>
      </c>
      <c r="C553" s="95">
        <v>2701.3185038972711</v>
      </c>
      <c r="D553" s="96">
        <v>513</v>
      </c>
      <c r="E553" s="29"/>
      <c r="F553" s="101">
        <f t="shared" si="28"/>
        <v>6.4937904598554155E-2</v>
      </c>
      <c r="G553" s="101">
        <f t="shared" si="29"/>
        <v>0.12316926770708284</v>
      </c>
    </row>
    <row r="554" spans="1:7" customFormat="1" x14ac:dyDescent="0.25">
      <c r="A554" s="23" t="s">
        <v>1473</v>
      </c>
      <c r="B554" s="40" t="s">
        <v>2279</v>
      </c>
      <c r="C554" s="95">
        <v>485.31398057609869</v>
      </c>
      <c r="D554" s="96">
        <v>32</v>
      </c>
      <c r="E554" s="29"/>
      <c r="F554" s="101">
        <f t="shared" si="28"/>
        <v>1.166662610333704E-2</v>
      </c>
      <c r="G554" s="101">
        <f t="shared" si="29"/>
        <v>7.683073229291717E-3</v>
      </c>
    </row>
    <row r="555" spans="1:7" customFormat="1" x14ac:dyDescent="0.25">
      <c r="A555" s="23" t="s">
        <v>1474</v>
      </c>
      <c r="B555" s="40" t="s">
        <v>2280</v>
      </c>
      <c r="C555" s="95">
        <v>383.21565169670532</v>
      </c>
      <c r="D555" s="96">
        <v>20</v>
      </c>
      <c r="E555" s="29"/>
      <c r="F555" s="101">
        <f t="shared" si="28"/>
        <v>9.2122500159276931E-3</v>
      </c>
      <c r="G555" s="101">
        <f t="shared" si="29"/>
        <v>4.8019207683073226E-3</v>
      </c>
    </row>
    <row r="556" spans="1:7" customFormat="1" x14ac:dyDescent="0.25">
      <c r="A556" s="23" t="s">
        <v>1475</v>
      </c>
      <c r="B556" s="40" t="s">
        <v>2281</v>
      </c>
      <c r="C556" s="95">
        <v>629.16394955064754</v>
      </c>
      <c r="D556" s="96">
        <v>24</v>
      </c>
      <c r="E556" s="29"/>
      <c r="F556" s="101">
        <f t="shared" si="28"/>
        <v>1.512468391780699E-2</v>
      </c>
      <c r="G556" s="101">
        <f t="shared" si="29"/>
        <v>5.7623049219687871E-3</v>
      </c>
    </row>
    <row r="557" spans="1:7" customFormat="1" x14ac:dyDescent="0.25">
      <c r="A557" s="23" t="s">
        <v>1476</v>
      </c>
      <c r="B557" s="40" t="s">
        <v>2282</v>
      </c>
      <c r="C557" s="95">
        <v>132.76697933554189</v>
      </c>
      <c r="D557" s="96">
        <v>21</v>
      </c>
      <c r="E557" s="29"/>
      <c r="F557" s="101">
        <f t="shared" si="28"/>
        <v>3.1916300967438616E-3</v>
      </c>
      <c r="G557" s="101">
        <f t="shared" si="29"/>
        <v>5.0420168067226894E-3</v>
      </c>
    </row>
    <row r="558" spans="1:7" customFormat="1" x14ac:dyDescent="0.25">
      <c r="A558" s="23" t="s">
        <v>1477</v>
      </c>
      <c r="B558" s="40" t="s">
        <v>2283</v>
      </c>
      <c r="C558" s="95">
        <v>211.26712577337179</v>
      </c>
      <c r="D558" s="96">
        <v>10</v>
      </c>
      <c r="E558" s="29"/>
      <c r="F558" s="101">
        <f t="shared" si="28"/>
        <v>5.0787215348685483E-3</v>
      </c>
      <c r="G558" s="101">
        <f t="shared" si="29"/>
        <v>2.4009603841536613E-3</v>
      </c>
    </row>
    <row r="559" spans="1:7" customFormat="1" x14ac:dyDescent="0.25">
      <c r="A559" s="23" t="s">
        <v>1478</v>
      </c>
      <c r="B559" s="40" t="s">
        <v>2284</v>
      </c>
      <c r="C559" s="95">
        <v>3.007397722490329</v>
      </c>
      <c r="D559" s="96">
        <v>1</v>
      </c>
      <c r="E559" s="29"/>
      <c r="F559" s="101">
        <f t="shared" si="28"/>
        <v>7.2295845940132395E-5</v>
      </c>
      <c r="G559" s="101">
        <f t="shared" si="29"/>
        <v>2.4009603841536616E-4</v>
      </c>
    </row>
    <row r="560" spans="1:7" customFormat="1" x14ac:dyDescent="0.25">
      <c r="A560" s="23" t="s">
        <v>1479</v>
      </c>
      <c r="B560" s="40" t="s">
        <v>2285</v>
      </c>
      <c r="C560" s="95">
        <v>17.735347136878179</v>
      </c>
      <c r="D560" s="96">
        <v>4</v>
      </c>
      <c r="E560" s="29"/>
      <c r="F560" s="101">
        <f t="shared" si="28"/>
        <v>4.263459783565877E-4</v>
      </c>
      <c r="G560" s="101">
        <f t="shared" si="29"/>
        <v>9.6038415366146463E-4</v>
      </c>
    </row>
    <row r="561" spans="1:7" customFormat="1" x14ac:dyDescent="0.25">
      <c r="A561" s="23" t="s">
        <v>1480</v>
      </c>
      <c r="B561" s="40" t="s">
        <v>2286</v>
      </c>
      <c r="C561" s="95">
        <v>176.06970208324819</v>
      </c>
      <c r="D561" s="96">
        <v>22</v>
      </c>
      <c r="E561" s="29"/>
      <c r="F561" s="101">
        <f t="shared" si="28"/>
        <v>4.232598821679946E-3</v>
      </c>
      <c r="G561" s="101">
        <f t="shared" si="29"/>
        <v>5.2821128451380553E-3</v>
      </c>
    </row>
    <row r="562" spans="1:7" customFormat="1" x14ac:dyDescent="0.25">
      <c r="A562" s="23" t="s">
        <v>1481</v>
      </c>
      <c r="B562" s="40" t="s">
        <v>2287</v>
      </c>
      <c r="C562" s="95">
        <v>93.247657774974897</v>
      </c>
      <c r="D562" s="96">
        <v>12</v>
      </c>
      <c r="E562" s="29"/>
      <c r="F562" s="101">
        <f t="shared" si="28"/>
        <v>2.2416118261855381E-3</v>
      </c>
      <c r="G562" s="101">
        <f t="shared" si="29"/>
        <v>2.8811524609843936E-3</v>
      </c>
    </row>
    <row r="563" spans="1:7" customFormat="1" x14ac:dyDescent="0.25">
      <c r="A563" s="23" t="s">
        <v>1482</v>
      </c>
      <c r="B563" s="40" t="s">
        <v>2288</v>
      </c>
      <c r="C563" s="95">
        <v>15.969018464993781</v>
      </c>
      <c r="D563" s="96">
        <v>3</v>
      </c>
      <c r="E563" s="29"/>
      <c r="F563" s="101">
        <f t="shared" si="28"/>
        <v>3.8388460898491368E-4</v>
      </c>
      <c r="G563" s="101">
        <f t="shared" si="29"/>
        <v>7.2028811524609839E-4</v>
      </c>
    </row>
    <row r="564" spans="1:7" customFormat="1" x14ac:dyDescent="0.25">
      <c r="A564" s="23" t="s">
        <v>1483</v>
      </c>
      <c r="B564" s="40"/>
      <c r="C564" s="95"/>
      <c r="D564" s="96"/>
      <c r="E564" s="29"/>
      <c r="F564" s="101" t="str">
        <f t="shared" si="28"/>
        <v/>
      </c>
      <c r="G564" s="101" t="str">
        <f t="shared" si="29"/>
        <v/>
      </c>
    </row>
    <row r="565" spans="1:7" customFormat="1" x14ac:dyDescent="0.25">
      <c r="A565" s="23" t="s">
        <v>1484</v>
      </c>
      <c r="B565" s="40"/>
      <c r="C565" s="95"/>
      <c r="D565" s="96"/>
      <c r="E565" s="29"/>
      <c r="F565" s="101" t="str">
        <f t="shared" si="28"/>
        <v/>
      </c>
      <c r="G565" s="101" t="str">
        <f t="shared" si="29"/>
        <v/>
      </c>
    </row>
    <row r="566" spans="1:7" customFormat="1" x14ac:dyDescent="0.25">
      <c r="A566" s="23" t="s">
        <v>1485</v>
      </c>
      <c r="B566" s="40" t="s">
        <v>1216</v>
      </c>
      <c r="C566" s="95">
        <v>15036.982858828735</v>
      </c>
      <c r="D566" s="96">
        <v>1223</v>
      </c>
      <c r="E566" s="29"/>
      <c r="F566" s="101">
        <f t="shared" si="28"/>
        <v>0.36147909138738454</v>
      </c>
      <c r="G566" s="101">
        <f t="shared" si="29"/>
        <v>0.29363745498199278</v>
      </c>
    </row>
    <row r="567" spans="1:7" customFormat="1" x14ac:dyDescent="0.25">
      <c r="A567" s="23" t="s">
        <v>1486</v>
      </c>
      <c r="B567" s="40" t="s">
        <v>87</v>
      </c>
      <c r="C567" s="95">
        <f>SUM(C549:C566)</f>
        <v>41598.485824216383</v>
      </c>
      <c r="D567" s="96">
        <f>SUM(D549:D566)</f>
        <v>4165</v>
      </c>
      <c r="E567" s="29"/>
      <c r="F567" s="92">
        <f>SUM(F549:F566)</f>
        <v>1</v>
      </c>
      <c r="G567" s="92">
        <f>SUM(G549:G566)</f>
        <v>1</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2242</v>
      </c>
    </row>
    <row r="7" spans="1:3" ht="30" x14ac:dyDescent="0.25">
      <c r="A7" s="1" t="s">
        <v>730</v>
      </c>
      <c r="B7" s="37" t="s">
        <v>1607</v>
      </c>
      <c r="C7" s="128" t="s">
        <v>2243</v>
      </c>
    </row>
    <row r="8" spans="1:3" ht="30" x14ac:dyDescent="0.25">
      <c r="A8" s="1" t="s">
        <v>731</v>
      </c>
      <c r="B8" s="37" t="s">
        <v>1606</v>
      </c>
      <c r="C8" s="128" t="s">
        <v>1608</v>
      </c>
    </row>
    <row r="9" spans="1:3" ht="30" x14ac:dyDescent="0.25">
      <c r="A9" s="1" t="s">
        <v>732</v>
      </c>
      <c r="B9" s="37" t="s">
        <v>733</v>
      </c>
      <c r="C9" s="114" t="s">
        <v>2244</v>
      </c>
    </row>
    <row r="10" spans="1:3" ht="44.25" customHeight="1" x14ac:dyDescent="0.25">
      <c r="A10" s="1" t="s">
        <v>734</v>
      </c>
      <c r="B10" s="37" t="s">
        <v>948</v>
      </c>
      <c r="C10" s="114" t="s">
        <v>2245</v>
      </c>
    </row>
    <row r="11" spans="1:3" ht="54.75" customHeight="1" x14ac:dyDescent="0.25">
      <c r="A11" s="1" t="s">
        <v>735</v>
      </c>
      <c r="B11" s="37" t="s">
        <v>736</v>
      </c>
      <c r="C11" s="114" t="s">
        <v>2246</v>
      </c>
    </row>
    <row r="12" spans="1:3" x14ac:dyDescent="0.25">
      <c r="A12" s="1" t="s">
        <v>737</v>
      </c>
      <c r="B12" s="37" t="s">
        <v>1565</v>
      </c>
      <c r="C12" s="114" t="s">
        <v>2247</v>
      </c>
    </row>
    <row r="13" spans="1:3" ht="30" x14ac:dyDescent="0.25">
      <c r="A13" s="1" t="s">
        <v>739</v>
      </c>
      <c r="B13" s="37" t="s">
        <v>738</v>
      </c>
      <c r="C13" s="114" t="s">
        <v>2248</v>
      </c>
    </row>
    <row r="14" spans="1:3" x14ac:dyDescent="0.25">
      <c r="A14" s="1" t="s">
        <v>741</v>
      </c>
      <c r="B14" s="37" t="s">
        <v>740</v>
      </c>
      <c r="C14" s="114" t="s">
        <v>2249</v>
      </c>
    </row>
    <row r="15" spans="1:3" ht="30" x14ac:dyDescent="0.25">
      <c r="A15" s="1" t="s">
        <v>743</v>
      </c>
      <c r="B15" s="37" t="s">
        <v>742</v>
      </c>
      <c r="C15" s="114" t="s">
        <v>2250</v>
      </c>
    </row>
    <row r="16" spans="1:3" x14ac:dyDescent="0.25">
      <c r="A16" s="1" t="s">
        <v>745</v>
      </c>
      <c r="B16" s="37" t="s">
        <v>744</v>
      </c>
      <c r="C16" s="114" t="s">
        <v>2251</v>
      </c>
    </row>
    <row r="17" spans="1:3" ht="30" customHeight="1" x14ac:dyDescent="0.25">
      <c r="A17" s="1" t="s">
        <v>747</v>
      </c>
      <c r="B17" s="41" t="s">
        <v>746</v>
      </c>
      <c r="C17" s="114" t="s">
        <v>2252</v>
      </c>
    </row>
    <row r="18" spans="1:3" ht="75" x14ac:dyDescent="0.25">
      <c r="A18" s="1" t="s">
        <v>749</v>
      </c>
      <c r="B18" s="41" t="s">
        <v>748</v>
      </c>
      <c r="C18" s="114" t="s">
        <v>2253</v>
      </c>
    </row>
    <row r="19" spans="1:3" x14ac:dyDescent="0.25">
      <c r="A19" s="1" t="s">
        <v>1564</v>
      </c>
      <c r="B19" s="41" t="s">
        <v>750</v>
      </c>
      <c r="C19" s="114" t="s">
        <v>2101</v>
      </c>
    </row>
    <row r="20" spans="1:3" x14ac:dyDescent="0.25">
      <c r="A20" s="1" t="s">
        <v>1566</v>
      </c>
      <c r="B20" s="37" t="s">
        <v>1563</v>
      </c>
      <c r="C20" s="114" t="s">
        <v>2254</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2255</v>
      </c>
      <c r="C33" s="114" t="s">
        <v>2257</v>
      </c>
    </row>
    <row r="34" spans="1:3" outlineLevel="1" x14ac:dyDescent="0.25">
      <c r="A34" s="1" t="s">
        <v>1106</v>
      </c>
      <c r="B34" s="130" t="s">
        <v>2256</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8"/>
      <c r="D5" s="448"/>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9" t="s">
        <v>1664</v>
      </c>
      <c r="C5" s="449"/>
      <c r="D5" s="449"/>
    </row>
    <row r="6" spans="2:4" s="18" customFormat="1" ht="6" customHeight="1" x14ac:dyDescent="0.25">
      <c r="C6" s="151"/>
    </row>
    <row r="7" spans="2:4" s="18" customFormat="1" ht="15.75" customHeight="1" x14ac:dyDescent="0.25">
      <c r="B7" s="152" t="s">
        <v>1665</v>
      </c>
      <c r="C7" s="153"/>
      <c r="D7" s="154">
        <v>45930</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50" t="s">
        <v>1738</v>
      </c>
      <c r="D4" s="450"/>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56"/>
      <c r="C5" s="456"/>
      <c r="D5" s="456"/>
      <c r="E5" s="456"/>
      <c r="F5" s="456"/>
      <c r="G5" s="456"/>
      <c r="H5" s="456"/>
      <c r="I5" s="456"/>
    </row>
    <row r="6" spans="2:9" ht="5.25" customHeight="1" x14ac:dyDescent="0.25">
      <c r="B6" s="196"/>
      <c r="C6" s="196"/>
      <c r="D6" s="196"/>
      <c r="E6" s="196"/>
      <c r="F6" s="196"/>
      <c r="G6" s="196"/>
      <c r="H6" s="196"/>
      <c r="I6" s="196"/>
    </row>
    <row r="7" spans="2:9" x14ac:dyDescent="0.25">
      <c r="B7" s="197" t="s">
        <v>1777</v>
      </c>
      <c r="C7" s="198"/>
      <c r="D7" s="198"/>
      <c r="E7" s="198"/>
      <c r="F7" s="198" t="str">
        <f>"Q3 2025"</f>
        <v>Q3 2025</v>
      </c>
      <c r="G7" s="198" t="str">
        <f>"Q2 2025"</f>
        <v>Q2 2025</v>
      </c>
      <c r="H7" s="198" t="str">
        <f>"Q1 2025"</f>
        <v>Q1 2025</v>
      </c>
      <c r="I7" s="198" t="str">
        <f>"Q4 2024"</f>
        <v>Q4 2024</v>
      </c>
    </row>
    <row r="8" spans="2:9" x14ac:dyDescent="0.25">
      <c r="B8" s="199" t="s">
        <v>1778</v>
      </c>
      <c r="F8" s="200">
        <v>52.25</v>
      </c>
      <c r="G8" s="170">
        <v>48.37</v>
      </c>
      <c r="H8" s="170">
        <v>52.44</v>
      </c>
      <c r="I8" s="200">
        <v>44.79</v>
      </c>
    </row>
    <row r="9" spans="2:9" x14ac:dyDescent="0.25">
      <c r="B9" s="201"/>
      <c r="F9" s="200"/>
      <c r="G9" s="170"/>
      <c r="H9" s="170"/>
      <c r="I9" s="200"/>
    </row>
    <row r="10" spans="2:9" x14ac:dyDescent="0.25">
      <c r="B10" s="199" t="s">
        <v>1779</v>
      </c>
      <c r="F10" s="200">
        <v>3.88</v>
      </c>
      <c r="G10" s="202">
        <v>9.5299999999999994</v>
      </c>
      <c r="H10" s="202">
        <v>9.17</v>
      </c>
      <c r="I10" s="202">
        <v>7.25</v>
      </c>
    </row>
    <row r="11" spans="2:9" x14ac:dyDescent="0.25">
      <c r="B11" s="199" t="s">
        <v>1780</v>
      </c>
      <c r="C11" s="199" t="s">
        <v>87</v>
      </c>
      <c r="D11" s="199"/>
      <c r="E11" s="199"/>
      <c r="F11" s="203">
        <v>6.84</v>
      </c>
      <c r="G11" s="203">
        <v>23.19</v>
      </c>
      <c r="H11" s="202">
        <v>18.57</v>
      </c>
      <c r="I11" s="202">
        <v>21</v>
      </c>
    </row>
    <row r="12" spans="2:9" x14ac:dyDescent="0.25">
      <c r="B12" s="204"/>
      <c r="C12" s="205" t="s">
        <v>1781</v>
      </c>
      <c r="D12" s="205"/>
      <c r="E12" s="205"/>
      <c r="F12" s="206">
        <v>1.92</v>
      </c>
      <c r="G12" s="206">
        <v>16.36</v>
      </c>
      <c r="H12" s="206">
        <v>11.91</v>
      </c>
      <c r="I12" s="206">
        <v>13.9</v>
      </c>
    </row>
    <row r="13" spans="2:9" x14ac:dyDescent="0.25">
      <c r="B13" s="199" t="s">
        <v>1782</v>
      </c>
      <c r="F13" s="200">
        <v>48.37</v>
      </c>
      <c r="G13" s="200">
        <v>38.85</v>
      </c>
      <c r="H13" s="200">
        <v>43.27</v>
      </c>
      <c r="I13" s="200">
        <v>37.54</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"Q3 2025"</f>
        <v>Q3 2025</v>
      </c>
      <c r="G26" s="198" t="str">
        <f>"Q2 2025"</f>
        <v>Q2 2025</v>
      </c>
      <c r="H26" s="198" t="str">
        <f>"Q1 2025"</f>
        <v>Q1 2025</v>
      </c>
      <c r="I26" s="198" t="str">
        <f>"Q4 2024"</f>
        <v>Q4 2024</v>
      </c>
    </row>
    <row r="27" spans="1:9" x14ac:dyDescent="0.25">
      <c r="B27" s="199" t="s">
        <v>1782</v>
      </c>
      <c r="F27" s="166">
        <v>48.37</v>
      </c>
      <c r="G27" s="436">
        <v>38.85</v>
      </c>
      <c r="H27" s="436">
        <v>43.27</v>
      </c>
      <c r="I27" s="166">
        <v>37.54</v>
      </c>
    </row>
    <row r="28" spans="1:9" x14ac:dyDescent="0.25">
      <c r="B28" s="199" t="s">
        <v>1792</v>
      </c>
      <c r="F28" s="166">
        <v>49.4</v>
      </c>
      <c r="G28" s="436">
        <v>39.67</v>
      </c>
      <c r="H28" s="436">
        <v>43.87</v>
      </c>
      <c r="I28" s="166">
        <v>37.94</v>
      </c>
    </row>
    <row r="29" spans="1:9" x14ac:dyDescent="0.25">
      <c r="B29" s="209" t="s">
        <v>1793</v>
      </c>
      <c r="C29" s="217"/>
      <c r="D29" s="209"/>
      <c r="E29" s="209"/>
      <c r="F29" s="218"/>
      <c r="G29" s="218"/>
      <c r="H29" s="218"/>
      <c r="I29" s="219"/>
    </row>
    <row r="30" spans="1:9" x14ac:dyDescent="0.25">
      <c r="B30" s="208"/>
      <c r="C30" s="209" t="s">
        <v>1794</v>
      </c>
      <c r="D30" s="209"/>
      <c r="E30" s="209"/>
      <c r="F30" s="220"/>
      <c r="G30" s="437"/>
      <c r="H30" s="437">
        <v>7.46</v>
      </c>
      <c r="I30" s="437">
        <v>7.46</v>
      </c>
    </row>
    <row r="31" spans="1:9" x14ac:dyDescent="0.25">
      <c r="B31" s="208"/>
      <c r="C31" s="209" t="s">
        <v>1795</v>
      </c>
      <c r="D31" s="209"/>
      <c r="E31" s="209"/>
      <c r="F31" s="221"/>
      <c r="G31" s="221"/>
      <c r="H31" s="221"/>
      <c r="I31" s="221"/>
    </row>
    <row r="32" spans="1:9" x14ac:dyDescent="0.25">
      <c r="B32" s="208"/>
      <c r="C32" s="209" t="s">
        <v>1796</v>
      </c>
      <c r="D32" s="209"/>
      <c r="E32" s="209"/>
      <c r="F32" s="222">
        <v>7.47</v>
      </c>
      <c r="G32" s="222">
        <v>7.46</v>
      </c>
      <c r="H32" s="222">
        <v>7.46</v>
      </c>
      <c r="I32" s="222">
        <v>7.46</v>
      </c>
    </row>
    <row r="33" spans="2:9" x14ac:dyDescent="0.25">
      <c r="B33" s="208"/>
      <c r="C33" s="209" t="s">
        <v>1797</v>
      </c>
      <c r="D33" s="209"/>
      <c r="E33" s="209"/>
      <c r="F33" s="222">
        <v>13.29</v>
      </c>
      <c r="G33" s="222">
        <v>3.73</v>
      </c>
      <c r="H33" s="222">
        <v>3.73</v>
      </c>
      <c r="I33" s="222">
        <v>3.73</v>
      </c>
    </row>
    <row r="34" spans="2:9" x14ac:dyDescent="0.25">
      <c r="B34" s="208"/>
      <c r="C34" s="209" t="s">
        <v>1798</v>
      </c>
      <c r="D34" s="209"/>
      <c r="E34" s="209"/>
      <c r="F34" s="222">
        <v>9.5500000000000007</v>
      </c>
      <c r="G34" s="222">
        <v>9.4600000000000009</v>
      </c>
      <c r="H34" s="222">
        <v>9.81</v>
      </c>
      <c r="I34" s="222">
        <v>9.44</v>
      </c>
    </row>
    <row r="35" spans="2:9" x14ac:dyDescent="0.25">
      <c r="B35" s="208"/>
      <c r="C35" s="209" t="s">
        <v>1799</v>
      </c>
      <c r="D35" s="209"/>
      <c r="E35" s="209"/>
      <c r="F35" s="222">
        <v>8.73</v>
      </c>
      <c r="G35" s="222">
        <v>18.190000000000001</v>
      </c>
      <c r="H35" s="222">
        <v>14.81</v>
      </c>
      <c r="I35" s="222">
        <v>9.44</v>
      </c>
    </row>
    <row r="36" spans="2:9" x14ac:dyDescent="0.25">
      <c r="B36" s="208"/>
      <c r="C36" s="209" t="s">
        <v>1800</v>
      </c>
      <c r="D36" s="209"/>
      <c r="E36" s="209"/>
      <c r="F36" s="220">
        <v>9.33</v>
      </c>
      <c r="G36" s="437"/>
      <c r="H36" s="437"/>
      <c r="I36" s="437"/>
    </row>
    <row r="37" spans="2:9" x14ac:dyDescent="0.25">
      <c r="B37" s="208"/>
      <c r="C37" s="209" t="s">
        <v>1801</v>
      </c>
      <c r="D37" s="209"/>
      <c r="E37" s="209"/>
      <c r="F37" s="220"/>
      <c r="G37" s="437"/>
      <c r="H37" s="437"/>
      <c r="I37" s="437"/>
    </row>
    <row r="38" spans="2:9" x14ac:dyDescent="0.25">
      <c r="B38" s="208"/>
      <c r="C38" s="209" t="s">
        <v>1802</v>
      </c>
      <c r="D38" s="209"/>
      <c r="E38" s="209"/>
      <c r="F38" s="220"/>
      <c r="G38" s="437"/>
      <c r="H38" s="437"/>
      <c r="I38" s="437"/>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0.31</v>
      </c>
      <c r="G42" s="223">
        <v>0.38</v>
      </c>
      <c r="H42" s="223">
        <v>0.43</v>
      </c>
      <c r="I42" s="223">
        <v>0.5</v>
      </c>
    </row>
    <row r="43" spans="2:9" x14ac:dyDescent="0.25">
      <c r="B43" s="208"/>
      <c r="C43" s="209" t="s">
        <v>1809</v>
      </c>
      <c r="D43" s="209"/>
      <c r="E43" s="209"/>
      <c r="F43" s="223">
        <v>0.69</v>
      </c>
      <c r="G43" s="223">
        <v>0.62</v>
      </c>
      <c r="H43" s="223">
        <v>0.56999999999999995</v>
      </c>
      <c r="I43" s="223">
        <v>0.5</v>
      </c>
    </row>
    <row r="44" spans="2:9" x14ac:dyDescent="0.25">
      <c r="B44" s="208"/>
      <c r="C44" s="209" t="s">
        <v>1810</v>
      </c>
      <c r="D44" s="209"/>
      <c r="E44" s="209"/>
      <c r="F44" s="223"/>
      <c r="G44" s="223"/>
      <c r="H44" s="223"/>
      <c r="I44" s="223"/>
    </row>
    <row r="45" spans="2:9" x14ac:dyDescent="0.25">
      <c r="B45" s="209" t="s">
        <v>1811</v>
      </c>
      <c r="C45" s="209" t="s">
        <v>165</v>
      </c>
      <c r="D45" s="209"/>
      <c r="E45" s="209"/>
      <c r="F45" s="225">
        <v>0.1</v>
      </c>
      <c r="G45" s="225">
        <v>0.13</v>
      </c>
      <c r="H45" s="225">
        <v>0.12</v>
      </c>
      <c r="I45" s="225"/>
    </row>
    <row r="46" spans="2:9" x14ac:dyDescent="0.25">
      <c r="B46" s="208"/>
      <c r="C46" s="209" t="s">
        <v>152</v>
      </c>
      <c r="D46" s="209"/>
      <c r="E46" s="209"/>
      <c r="F46" s="225">
        <v>0.5</v>
      </c>
      <c r="G46" s="225">
        <v>0.38</v>
      </c>
      <c r="H46" s="225">
        <v>0.43</v>
      </c>
      <c r="I46" s="225">
        <v>0.5</v>
      </c>
    </row>
    <row r="47" spans="2:9" x14ac:dyDescent="0.25">
      <c r="B47" s="208"/>
      <c r="C47" s="209" t="s">
        <v>171</v>
      </c>
      <c r="D47" s="209"/>
      <c r="E47" s="209"/>
      <c r="F47" s="226"/>
      <c r="G47" s="226"/>
      <c r="H47" s="226"/>
      <c r="I47" s="226"/>
    </row>
    <row r="48" spans="2:9" x14ac:dyDescent="0.25">
      <c r="B48" s="208"/>
      <c r="C48" s="209" t="s">
        <v>1110</v>
      </c>
      <c r="D48" s="209"/>
      <c r="E48" s="209"/>
      <c r="F48" s="226"/>
      <c r="G48" s="226"/>
      <c r="H48" s="226"/>
      <c r="I48" s="226"/>
    </row>
    <row r="49" spans="2:11" x14ac:dyDescent="0.25">
      <c r="B49" s="208"/>
      <c r="C49" s="209" t="s">
        <v>156</v>
      </c>
      <c r="D49" s="209"/>
      <c r="E49" s="209"/>
      <c r="F49" s="226">
        <v>0.4</v>
      </c>
      <c r="G49" s="226">
        <v>0.49</v>
      </c>
      <c r="H49" s="226">
        <v>0.45</v>
      </c>
      <c r="I49" s="226">
        <v>0.5</v>
      </c>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2237</v>
      </c>
      <c r="G55" s="229" t="s">
        <v>2237</v>
      </c>
      <c r="H55" s="229" t="s">
        <v>2237</v>
      </c>
      <c r="I55" s="228" t="s">
        <v>2237</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57" t="s">
        <v>1819</v>
      </c>
      <c r="C59" s="457"/>
      <c r="D59" s="457"/>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8" t="s">
        <v>1842</v>
      </c>
      <c r="C86" s="459"/>
      <c r="D86" s="459"/>
      <c r="E86" s="460"/>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53" t="s">
        <v>1847</v>
      </c>
      <c r="C103" s="453"/>
      <c r="D103" s="453"/>
      <c r="E103" s="453"/>
      <c r="F103" s="453"/>
    </row>
    <row r="104" spans="2:6" ht="18" x14ac:dyDescent="0.25">
      <c r="B104" s="230"/>
      <c r="C104" s="241"/>
      <c r="D104" s="242"/>
      <c r="E104" s="242"/>
      <c r="F104" s="242"/>
    </row>
    <row r="105" spans="2:6" x14ac:dyDescent="0.25">
      <c r="B105" s="243" t="s">
        <v>1848</v>
      </c>
      <c r="C105" s="244" t="s">
        <v>2238</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53" t="s">
        <v>1859</v>
      </c>
      <c r="C115" s="453"/>
      <c r="D115" s="453"/>
      <c r="E115" s="453"/>
      <c r="F115" s="453"/>
    </row>
    <row r="116" spans="2:6" ht="18" x14ac:dyDescent="0.25">
      <c r="B116" s="230"/>
      <c r="C116" s="454" t="s">
        <v>1860</v>
      </c>
      <c r="D116" s="454"/>
      <c r="E116" s="454"/>
      <c r="F116" s="454"/>
    </row>
    <row r="117" spans="2:6" x14ac:dyDescent="0.25">
      <c r="B117" s="247" t="s">
        <v>1861</v>
      </c>
      <c r="C117" s="451" t="s">
        <v>2239</v>
      </c>
      <c r="D117" s="451"/>
      <c r="E117" s="451"/>
      <c r="F117" s="451"/>
    </row>
    <row r="118" spans="2:6" x14ac:dyDescent="0.25">
      <c r="B118" s="247"/>
      <c r="C118" s="248"/>
      <c r="D118" s="248"/>
      <c r="E118" s="248"/>
      <c r="F118" s="248"/>
    </row>
    <row r="119" spans="2:6" x14ac:dyDescent="0.25">
      <c r="B119" s="249" t="s">
        <v>1862</v>
      </c>
      <c r="C119" s="452"/>
      <c r="D119" s="452"/>
      <c r="E119" s="452"/>
      <c r="F119" s="452"/>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53" t="s">
        <v>1864</v>
      </c>
      <c r="C124" s="453"/>
      <c r="D124" s="453"/>
      <c r="E124" s="453"/>
      <c r="F124" s="453"/>
    </row>
    <row r="125" spans="2:6" ht="18" x14ac:dyDescent="0.25">
      <c r="B125" s="230"/>
      <c r="C125" s="454" t="s">
        <v>1860</v>
      </c>
      <c r="D125" s="454"/>
      <c r="E125" s="454"/>
      <c r="F125" s="454"/>
    </row>
    <row r="126" spans="2:6" x14ac:dyDescent="0.25">
      <c r="B126" s="252"/>
      <c r="C126" s="455" t="s">
        <v>1865</v>
      </c>
      <c r="D126" s="455"/>
      <c r="E126" s="455" t="s">
        <v>1866</v>
      </c>
      <c r="F126" s="455"/>
    </row>
    <row r="127" spans="2:6" ht="30" x14ac:dyDescent="0.25">
      <c r="B127" s="253" t="s">
        <v>1867</v>
      </c>
      <c r="C127" s="451"/>
      <c r="D127" s="451"/>
      <c r="E127" s="451" t="s">
        <v>2239</v>
      </c>
      <c r="F127" s="451"/>
    </row>
    <row r="128" spans="2:6" x14ac:dyDescent="0.25">
      <c r="B128" s="247" t="s">
        <v>1868</v>
      </c>
      <c r="C128" s="451"/>
      <c r="D128" s="451"/>
      <c r="E128" s="451" t="s">
        <v>2239</v>
      </c>
      <c r="F128" s="451"/>
    </row>
    <row r="129" spans="2:9" x14ac:dyDescent="0.25">
      <c r="B129" s="249" t="s">
        <v>1869</v>
      </c>
      <c r="C129" s="452" t="s">
        <v>2239</v>
      </c>
      <c r="D129" s="452"/>
      <c r="E129" s="452"/>
      <c r="F129" s="452"/>
    </row>
    <row r="130" spans="2:9" x14ac:dyDescent="0.25">
      <c r="B130" s="254" t="s">
        <v>1870</v>
      </c>
    </row>
    <row r="131" spans="2:9" x14ac:dyDescent="0.25">
      <c r="I131" s="195" t="s">
        <v>1775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7">
        <v>0</v>
      </c>
      <c r="D11" s="418">
        <v>0</v>
      </c>
      <c r="E11" s="418">
        <v>0</v>
      </c>
      <c r="F11" s="418">
        <v>209</v>
      </c>
      <c r="G11" s="418">
        <v>405</v>
      </c>
      <c r="H11" s="418">
        <v>925</v>
      </c>
      <c r="I11" s="418">
        <v>887</v>
      </c>
      <c r="J11" s="418">
        <v>1469</v>
      </c>
      <c r="K11" s="418">
        <v>132</v>
      </c>
      <c r="L11" s="418">
        <v>69</v>
      </c>
      <c r="M11" s="419">
        <v>4096</v>
      </c>
    </row>
    <row r="12" spans="1:13" x14ac:dyDescent="0.25">
      <c r="A12" s="208"/>
      <c r="B12" s="265" t="s">
        <v>1883</v>
      </c>
      <c r="C12" s="420">
        <v>0</v>
      </c>
      <c r="D12" s="420">
        <v>0</v>
      </c>
      <c r="E12" s="420">
        <v>0</v>
      </c>
      <c r="F12" s="420">
        <v>5.0999999999999996</v>
      </c>
      <c r="G12" s="420">
        <v>9.89</v>
      </c>
      <c r="H12" s="420">
        <v>22.58</v>
      </c>
      <c r="I12" s="420">
        <v>21.66</v>
      </c>
      <c r="J12" s="420">
        <v>35.86</v>
      </c>
      <c r="K12" s="420">
        <v>3.22</v>
      </c>
      <c r="L12" s="420">
        <v>1.68</v>
      </c>
      <c r="M12" s="421">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2">
        <v>0</v>
      </c>
      <c r="D18" s="423">
        <v>0</v>
      </c>
      <c r="E18" s="423">
        <v>2.4199999999999999E-2</v>
      </c>
      <c r="F18" s="423">
        <v>2.95</v>
      </c>
      <c r="G18" s="423">
        <v>7.67</v>
      </c>
      <c r="H18" s="423">
        <v>8.59</v>
      </c>
      <c r="I18" s="423">
        <v>19.27</v>
      </c>
      <c r="J18" s="423">
        <v>8.6300000000000008</v>
      </c>
      <c r="K18" s="423">
        <v>4.41</v>
      </c>
      <c r="L18" s="423">
        <v>0.7016</v>
      </c>
      <c r="M18" s="424">
        <v>52.25</v>
      </c>
    </row>
    <row r="19" spans="1:14" x14ac:dyDescent="0.25">
      <c r="A19" s="208"/>
      <c r="B19" s="265" t="s">
        <v>1883</v>
      </c>
      <c r="C19" s="420">
        <v>0</v>
      </c>
      <c r="D19" s="420">
        <v>0</v>
      </c>
      <c r="E19" s="420">
        <v>4.6300000000000001E-2</v>
      </c>
      <c r="F19" s="420">
        <v>5.65</v>
      </c>
      <c r="G19" s="420">
        <v>14.69</v>
      </c>
      <c r="H19" s="420">
        <v>16.440000000000001</v>
      </c>
      <c r="I19" s="420">
        <v>36.89</v>
      </c>
      <c r="J19" s="420">
        <v>16.52</v>
      </c>
      <c r="K19" s="420">
        <v>8.44</v>
      </c>
      <c r="L19" s="420">
        <v>1.34</v>
      </c>
      <c r="M19" s="421">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2">
        <v>1.19</v>
      </c>
      <c r="D26" s="423">
        <v>3.33</v>
      </c>
      <c r="E26" s="423">
        <v>12.49</v>
      </c>
      <c r="F26" s="423">
        <v>11.2</v>
      </c>
      <c r="G26" s="423">
        <v>7.87</v>
      </c>
      <c r="H26" s="423">
        <v>16.170000000000002</v>
      </c>
      <c r="I26" s="424">
        <v>52.25</v>
      </c>
    </row>
    <row r="27" spans="1:14" x14ac:dyDescent="0.25">
      <c r="A27" s="208"/>
      <c r="B27" s="265" t="s">
        <v>1883</v>
      </c>
      <c r="C27" s="420">
        <v>2.2799999999999998</v>
      </c>
      <c r="D27" s="420">
        <v>6.37</v>
      </c>
      <c r="E27" s="420">
        <v>23.91</v>
      </c>
      <c r="F27" s="420">
        <v>21.44</v>
      </c>
      <c r="G27" s="420">
        <v>15.06</v>
      </c>
      <c r="H27" s="420">
        <v>30.95</v>
      </c>
      <c r="I27" s="421">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election activeCell="C22" sqref="C22:L22"/>
    </sheetView>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61" t="s">
        <v>1913</v>
      </c>
      <c r="D8" s="461"/>
      <c r="E8" s="461"/>
      <c r="F8" s="461"/>
      <c r="G8" s="461"/>
      <c r="H8" s="461"/>
      <c r="I8" s="461"/>
      <c r="J8" s="461"/>
      <c r="K8" s="461"/>
      <c r="L8" s="461"/>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5">
        <v>0</v>
      </c>
      <c r="D11" s="425">
        <v>0</v>
      </c>
      <c r="E11" s="425">
        <v>0</v>
      </c>
      <c r="F11" s="425">
        <v>0</v>
      </c>
      <c r="G11" s="425">
        <v>0</v>
      </c>
      <c r="H11" s="425">
        <v>0</v>
      </c>
      <c r="I11" s="425">
        <v>0</v>
      </c>
      <c r="J11" s="425">
        <v>0</v>
      </c>
      <c r="K11" s="425">
        <v>0</v>
      </c>
      <c r="L11" s="425">
        <v>0</v>
      </c>
      <c r="M11" s="208"/>
      <c r="N11" s="293"/>
    </row>
    <row r="12" spans="2:14" x14ac:dyDescent="0.25">
      <c r="B12" s="282" t="s">
        <v>1876</v>
      </c>
      <c r="C12" s="425">
        <v>0</v>
      </c>
      <c r="D12" s="425">
        <v>0</v>
      </c>
      <c r="E12" s="425">
        <v>0</v>
      </c>
      <c r="F12" s="425">
        <v>0</v>
      </c>
      <c r="G12" s="425">
        <v>0</v>
      </c>
      <c r="H12" s="425">
        <v>0</v>
      </c>
      <c r="I12" s="425">
        <v>0</v>
      </c>
      <c r="J12" s="425">
        <v>0</v>
      </c>
      <c r="K12" s="425">
        <v>0</v>
      </c>
      <c r="L12" s="425">
        <v>0</v>
      </c>
      <c r="M12" s="208"/>
      <c r="N12" s="293"/>
    </row>
    <row r="13" spans="2:14" x14ac:dyDescent="0.25">
      <c r="B13" s="282" t="s">
        <v>1877</v>
      </c>
      <c r="C13" s="425">
        <v>7.1999999999999998E-3</v>
      </c>
      <c r="D13" s="425">
        <v>7.1999999999999998E-3</v>
      </c>
      <c r="E13" s="425">
        <v>7.1999999999999998E-3</v>
      </c>
      <c r="F13" s="425">
        <v>2.3E-3</v>
      </c>
      <c r="G13" s="425">
        <v>4.0000000000000002E-4</v>
      </c>
      <c r="H13" s="425">
        <v>0</v>
      </c>
      <c r="I13" s="425">
        <v>0</v>
      </c>
      <c r="J13" s="425">
        <v>0</v>
      </c>
      <c r="K13" s="425">
        <v>0</v>
      </c>
      <c r="L13" s="425">
        <v>0</v>
      </c>
      <c r="M13" s="208"/>
      <c r="N13" s="293"/>
    </row>
    <row r="14" spans="2:14" x14ac:dyDescent="0.25">
      <c r="B14" s="282" t="s">
        <v>1878</v>
      </c>
      <c r="C14" s="425">
        <v>2.0699999999999998</v>
      </c>
      <c r="D14" s="425">
        <v>0.78969999999999996</v>
      </c>
      <c r="E14" s="425">
        <v>8.6199999999999999E-2</v>
      </c>
      <c r="F14" s="425">
        <v>2.5000000000000001E-3</v>
      </c>
      <c r="G14" s="425">
        <v>4.0000000000000002E-4</v>
      </c>
      <c r="H14" s="425">
        <v>0</v>
      </c>
      <c r="I14" s="425">
        <v>0</v>
      </c>
      <c r="J14" s="425">
        <v>0</v>
      </c>
      <c r="K14" s="425">
        <v>0</v>
      </c>
      <c r="L14" s="425">
        <v>1E-4</v>
      </c>
      <c r="M14" s="208"/>
      <c r="N14" s="293"/>
    </row>
    <row r="15" spans="2:14" x14ac:dyDescent="0.25">
      <c r="B15" s="282" t="s">
        <v>1879</v>
      </c>
      <c r="C15" s="425">
        <v>3.02</v>
      </c>
      <c r="D15" s="425">
        <v>2.46</v>
      </c>
      <c r="E15" s="425">
        <v>1.7</v>
      </c>
      <c r="F15" s="425">
        <v>0.3327</v>
      </c>
      <c r="G15" s="425">
        <v>0.15759999999999999</v>
      </c>
      <c r="H15" s="425">
        <v>4.7999999999999996E-3</v>
      </c>
      <c r="I15" s="425">
        <v>1.6999999999999999E-3</v>
      </c>
      <c r="J15" s="425">
        <v>1.5E-3</v>
      </c>
      <c r="K15" s="425">
        <v>5.0000000000000001E-4</v>
      </c>
      <c r="L15" s="425">
        <v>1E-3</v>
      </c>
      <c r="M15" s="208"/>
      <c r="N15" s="293"/>
    </row>
    <row r="16" spans="2:14" ht="30" x14ac:dyDescent="0.25">
      <c r="B16" s="282" t="s">
        <v>1880</v>
      </c>
      <c r="C16" s="425">
        <v>3.91</v>
      </c>
      <c r="D16" s="425">
        <v>2.93</v>
      </c>
      <c r="E16" s="425">
        <v>1.55</v>
      </c>
      <c r="F16" s="425">
        <v>0.1217</v>
      </c>
      <c r="G16" s="425">
        <v>4.5400000000000003E-2</v>
      </c>
      <c r="H16" s="425">
        <v>1.0999999999999999E-2</v>
      </c>
      <c r="I16" s="425">
        <v>7.6E-3</v>
      </c>
      <c r="J16" s="425">
        <v>4.5999999999999999E-3</v>
      </c>
      <c r="K16" s="425">
        <v>1.4E-3</v>
      </c>
      <c r="L16" s="425">
        <v>3.8E-3</v>
      </c>
      <c r="M16" s="208"/>
      <c r="N16" s="293"/>
    </row>
    <row r="17" spans="2:14" x14ac:dyDescent="0.25">
      <c r="B17" s="282" t="s">
        <v>1881</v>
      </c>
      <c r="C17" s="425">
        <v>8.7200000000000006</v>
      </c>
      <c r="D17" s="425">
        <v>6.67</v>
      </c>
      <c r="E17" s="425">
        <v>3.48</v>
      </c>
      <c r="F17" s="425">
        <v>0.26650000000000001</v>
      </c>
      <c r="G17" s="425">
        <v>8.77E-2</v>
      </c>
      <c r="H17" s="425">
        <v>1.7500000000000002E-2</v>
      </c>
      <c r="I17" s="425">
        <v>1.4500000000000001E-2</v>
      </c>
      <c r="J17" s="425">
        <v>8.0000000000000002E-3</v>
      </c>
      <c r="K17" s="425">
        <v>1.1999999999999999E-3</v>
      </c>
      <c r="L17" s="425">
        <v>2.5999999999999999E-3</v>
      </c>
      <c r="M17" s="208"/>
      <c r="N17" s="293"/>
    </row>
    <row r="18" spans="2:14" x14ac:dyDescent="0.25">
      <c r="B18" s="282" t="s">
        <v>1924</v>
      </c>
      <c r="C18" s="425">
        <v>4.0599999999999996</v>
      </c>
      <c r="D18" s="425">
        <v>2.88</v>
      </c>
      <c r="E18" s="425">
        <v>1.43</v>
      </c>
      <c r="F18" s="425">
        <v>0.20499999999999999</v>
      </c>
      <c r="G18" s="425">
        <v>3.4500000000000003E-2</v>
      </c>
      <c r="H18" s="425">
        <v>8.0000000000000002E-3</v>
      </c>
      <c r="I18" s="425">
        <v>3.7000000000000002E-3</v>
      </c>
      <c r="J18" s="425">
        <v>2.3E-3</v>
      </c>
      <c r="K18" s="425">
        <v>5.0000000000000001E-4</v>
      </c>
      <c r="L18" s="425">
        <v>1.2999999999999999E-3</v>
      </c>
      <c r="M18" s="208"/>
      <c r="N18" s="293"/>
    </row>
    <row r="19" spans="2:14" ht="30" x14ac:dyDescent="0.25">
      <c r="B19" s="282" t="s">
        <v>1925</v>
      </c>
      <c r="C19" s="425">
        <v>1.81</v>
      </c>
      <c r="D19" s="425">
        <v>1.58</v>
      </c>
      <c r="E19" s="425">
        <v>0.95799999999999996</v>
      </c>
      <c r="F19" s="425">
        <v>4.1300000000000003E-2</v>
      </c>
      <c r="G19" s="425">
        <v>1.06E-2</v>
      </c>
      <c r="H19" s="425">
        <v>1.6999999999999999E-3</v>
      </c>
      <c r="I19" s="425">
        <v>5.9999999999999995E-4</v>
      </c>
      <c r="J19" s="425">
        <v>5.9999999999999995E-4</v>
      </c>
      <c r="K19" s="425">
        <v>0</v>
      </c>
      <c r="L19" s="425">
        <v>0</v>
      </c>
      <c r="M19" s="208"/>
      <c r="N19" s="293"/>
    </row>
    <row r="20" spans="2:14" x14ac:dyDescent="0.25">
      <c r="B20" s="282" t="s">
        <v>85</v>
      </c>
      <c r="C20" s="425">
        <v>0.32519999999999999</v>
      </c>
      <c r="D20" s="425">
        <v>0.22339999999999999</v>
      </c>
      <c r="E20" s="425">
        <v>0.1179</v>
      </c>
      <c r="F20" s="425">
        <v>2.9899999999999999E-2</v>
      </c>
      <c r="G20" s="425">
        <v>4.7000000000000002E-3</v>
      </c>
      <c r="H20" s="425">
        <v>2.0000000000000001E-4</v>
      </c>
      <c r="I20" s="425">
        <v>1E-4</v>
      </c>
      <c r="J20" s="425">
        <v>0</v>
      </c>
      <c r="K20" s="425">
        <v>0</v>
      </c>
      <c r="L20" s="425">
        <v>2.0000000000000001E-4</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6">
        <v>23.92</v>
      </c>
      <c r="D22" s="426">
        <v>17.55</v>
      </c>
      <c r="E22" s="426">
        <v>9.33</v>
      </c>
      <c r="F22" s="426">
        <v>1</v>
      </c>
      <c r="G22" s="426">
        <v>0.34129999999999999</v>
      </c>
      <c r="H22" s="426">
        <v>4.3200000000000002E-2</v>
      </c>
      <c r="I22" s="426">
        <v>2.8400000000000002E-2</v>
      </c>
      <c r="J22" s="426">
        <v>1.72E-2</v>
      </c>
      <c r="K22" s="426">
        <v>3.7000000000000002E-3</v>
      </c>
      <c r="L22" s="426">
        <v>8.9999999999999993E-3</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61" t="s">
        <v>1913</v>
      </c>
      <c r="D30" s="461"/>
      <c r="E30" s="461"/>
      <c r="F30" s="461"/>
      <c r="G30" s="461"/>
      <c r="H30" s="461"/>
      <c r="I30" s="461"/>
      <c r="J30" s="461"/>
      <c r="K30" s="461"/>
      <c r="L30" s="461"/>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7">
        <v>0</v>
      </c>
      <c r="D33" s="427">
        <v>0</v>
      </c>
      <c r="E33" s="427">
        <v>0</v>
      </c>
      <c r="F33" s="427">
        <v>0</v>
      </c>
      <c r="G33" s="427">
        <v>0</v>
      </c>
      <c r="H33" s="427">
        <v>0</v>
      </c>
      <c r="I33" s="427">
        <v>0</v>
      </c>
      <c r="J33" s="427">
        <v>0</v>
      </c>
      <c r="K33" s="427">
        <v>0</v>
      </c>
      <c r="L33" s="427">
        <v>0</v>
      </c>
      <c r="M33" s="208"/>
      <c r="N33" s="293"/>
    </row>
    <row r="34" spans="2:14" x14ac:dyDescent="0.25">
      <c r="B34" s="282" t="s">
        <v>1876</v>
      </c>
      <c r="C34" s="427">
        <v>0</v>
      </c>
      <c r="D34" s="427">
        <v>0</v>
      </c>
      <c r="E34" s="427">
        <v>0</v>
      </c>
      <c r="F34" s="427">
        <v>0</v>
      </c>
      <c r="G34" s="427">
        <v>0</v>
      </c>
      <c r="H34" s="427">
        <v>0</v>
      </c>
      <c r="I34" s="427">
        <v>0</v>
      </c>
      <c r="J34" s="427">
        <v>0</v>
      </c>
      <c r="K34" s="427">
        <v>0</v>
      </c>
      <c r="L34" s="427">
        <v>0</v>
      </c>
      <c r="M34" s="208"/>
      <c r="N34" s="293"/>
    </row>
    <row r="35" spans="2:14" x14ac:dyDescent="0.25">
      <c r="B35" s="282" t="s">
        <v>1877</v>
      </c>
      <c r="C35" s="427">
        <v>1E-4</v>
      </c>
      <c r="D35" s="427">
        <v>1E-4</v>
      </c>
      <c r="E35" s="427">
        <v>1E-4</v>
      </c>
      <c r="F35" s="427">
        <v>0</v>
      </c>
      <c r="G35" s="427">
        <v>0</v>
      </c>
      <c r="H35" s="427">
        <v>0</v>
      </c>
      <c r="I35" s="427">
        <v>0</v>
      </c>
      <c r="J35" s="427">
        <v>0</v>
      </c>
      <c r="K35" s="427">
        <v>0</v>
      </c>
      <c r="L35" s="427">
        <v>0</v>
      </c>
      <c r="M35" s="208"/>
      <c r="N35" s="293"/>
    </row>
    <row r="36" spans="2:14" x14ac:dyDescent="0.25">
      <c r="B36" s="282" t="s">
        <v>1878</v>
      </c>
      <c r="C36" s="427">
        <v>3.9600000000000003E-2</v>
      </c>
      <c r="D36" s="427">
        <v>1.5100000000000001E-2</v>
      </c>
      <c r="E36" s="427">
        <v>1.6000000000000001E-3</v>
      </c>
      <c r="F36" s="427">
        <v>0</v>
      </c>
      <c r="G36" s="427">
        <v>0</v>
      </c>
      <c r="H36" s="427">
        <v>0</v>
      </c>
      <c r="I36" s="427">
        <v>0</v>
      </c>
      <c r="J36" s="427">
        <v>0</v>
      </c>
      <c r="K36" s="427">
        <v>0</v>
      </c>
      <c r="L36" s="427">
        <v>0</v>
      </c>
      <c r="M36" s="208"/>
      <c r="N36" s="293"/>
    </row>
    <row r="37" spans="2:14" x14ac:dyDescent="0.25">
      <c r="B37" s="282" t="s">
        <v>1879</v>
      </c>
      <c r="C37" s="427">
        <v>5.7799999999999997E-2</v>
      </c>
      <c r="D37" s="427">
        <v>4.7E-2</v>
      </c>
      <c r="E37" s="427">
        <v>3.2500000000000001E-2</v>
      </c>
      <c r="F37" s="427">
        <v>6.4000000000000003E-3</v>
      </c>
      <c r="G37" s="427">
        <v>3.0000000000000001E-3</v>
      </c>
      <c r="H37" s="427">
        <v>1E-4</v>
      </c>
      <c r="I37" s="427">
        <v>0</v>
      </c>
      <c r="J37" s="427">
        <v>0</v>
      </c>
      <c r="K37" s="427">
        <v>0</v>
      </c>
      <c r="L37" s="427">
        <v>0</v>
      </c>
      <c r="M37" s="208"/>
      <c r="N37" s="293"/>
    </row>
    <row r="38" spans="2:14" ht="30" x14ac:dyDescent="0.25">
      <c r="B38" s="282" t="s">
        <v>1880</v>
      </c>
      <c r="C38" s="427">
        <v>7.4800000000000005E-2</v>
      </c>
      <c r="D38" s="427">
        <v>5.62E-2</v>
      </c>
      <c r="E38" s="427">
        <v>2.9700000000000001E-2</v>
      </c>
      <c r="F38" s="427">
        <v>2.3E-3</v>
      </c>
      <c r="G38" s="427">
        <v>8.9999999999999998E-4</v>
      </c>
      <c r="H38" s="427">
        <v>2.0000000000000001E-4</v>
      </c>
      <c r="I38" s="427">
        <v>1E-4</v>
      </c>
      <c r="J38" s="427">
        <v>1E-4</v>
      </c>
      <c r="K38" s="427">
        <v>0</v>
      </c>
      <c r="L38" s="427">
        <v>1E-4</v>
      </c>
      <c r="M38" s="208"/>
      <c r="N38" s="293"/>
    </row>
    <row r="39" spans="2:14" x14ac:dyDescent="0.25">
      <c r="B39" s="282" t="s">
        <v>1881</v>
      </c>
      <c r="C39" s="427">
        <v>0.16689999999999999</v>
      </c>
      <c r="D39" s="427">
        <v>0.1278</v>
      </c>
      <c r="E39" s="427">
        <v>6.6600000000000006E-2</v>
      </c>
      <c r="F39" s="427">
        <v>5.1000000000000004E-3</v>
      </c>
      <c r="G39" s="427">
        <v>1.6999999999999999E-3</v>
      </c>
      <c r="H39" s="427">
        <v>2.9999999999999997E-4</v>
      </c>
      <c r="I39" s="427">
        <v>2.9999999999999997E-4</v>
      </c>
      <c r="J39" s="427">
        <v>2.0000000000000001E-4</v>
      </c>
      <c r="K39" s="427">
        <v>0</v>
      </c>
      <c r="L39" s="427">
        <v>1E-4</v>
      </c>
      <c r="M39" s="208"/>
      <c r="N39" s="293"/>
    </row>
    <row r="40" spans="2:14" x14ac:dyDescent="0.25">
      <c r="B40" s="282" t="s">
        <v>1924</v>
      </c>
      <c r="C40" s="427">
        <v>7.7700000000000005E-2</v>
      </c>
      <c r="D40" s="427">
        <v>5.5100000000000003E-2</v>
      </c>
      <c r="E40" s="427">
        <v>2.75E-2</v>
      </c>
      <c r="F40" s="427">
        <v>3.8999999999999998E-3</v>
      </c>
      <c r="G40" s="427">
        <v>6.9999999999999999E-4</v>
      </c>
      <c r="H40" s="427">
        <v>2.0000000000000001E-4</v>
      </c>
      <c r="I40" s="427">
        <v>1E-4</v>
      </c>
      <c r="J40" s="427">
        <v>0</v>
      </c>
      <c r="K40" s="427">
        <v>0</v>
      </c>
      <c r="L40" s="427">
        <v>0</v>
      </c>
      <c r="M40" s="208"/>
      <c r="N40" s="293"/>
    </row>
    <row r="41" spans="2:14" ht="30" x14ac:dyDescent="0.25">
      <c r="B41" s="282" t="s">
        <v>1925</v>
      </c>
      <c r="C41" s="427">
        <v>3.4700000000000002E-2</v>
      </c>
      <c r="D41" s="427">
        <v>3.0300000000000001E-2</v>
      </c>
      <c r="E41" s="427">
        <v>1.83E-2</v>
      </c>
      <c r="F41" s="427">
        <v>8.0000000000000004E-4</v>
      </c>
      <c r="G41" s="427">
        <v>2.0000000000000001E-4</v>
      </c>
      <c r="H41" s="427">
        <v>0</v>
      </c>
      <c r="I41" s="427">
        <v>0</v>
      </c>
      <c r="J41" s="427">
        <v>0</v>
      </c>
      <c r="K41" s="427">
        <v>0</v>
      </c>
      <c r="L41" s="427">
        <v>0</v>
      </c>
      <c r="M41" s="208"/>
      <c r="N41" s="293"/>
    </row>
    <row r="42" spans="2:14" x14ac:dyDescent="0.25">
      <c r="B42" s="282" t="s">
        <v>85</v>
      </c>
      <c r="C42" s="427">
        <v>6.1999999999999998E-3</v>
      </c>
      <c r="D42" s="427">
        <v>4.3E-3</v>
      </c>
      <c r="E42" s="427">
        <v>2.3E-3</v>
      </c>
      <c r="F42" s="427">
        <v>5.9999999999999995E-4</v>
      </c>
      <c r="G42" s="427">
        <v>1E-4</v>
      </c>
      <c r="H42" s="427">
        <v>0</v>
      </c>
      <c r="I42" s="427">
        <v>0</v>
      </c>
      <c r="J42" s="427">
        <v>0</v>
      </c>
      <c r="K42" s="427">
        <v>0</v>
      </c>
      <c r="L42" s="427">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28">
        <v>0.45779999999999998</v>
      </c>
      <c r="D44" s="428">
        <v>0.33589999999999998</v>
      </c>
      <c r="E44" s="428">
        <v>0.17860000000000001</v>
      </c>
      <c r="F44" s="428">
        <v>1.9199999999999998E-2</v>
      </c>
      <c r="G44" s="428">
        <v>6.4999999999999997E-3</v>
      </c>
      <c r="H44" s="428">
        <v>8.0000000000000004E-4</v>
      </c>
      <c r="I44" s="428">
        <v>5.0000000000000001E-4</v>
      </c>
      <c r="J44" s="428">
        <v>2.9999999999999997E-4</v>
      </c>
      <c r="K44" s="428">
        <v>1E-4</v>
      </c>
      <c r="L44" s="428">
        <v>2.0000000000000001E-4</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61" t="s">
        <v>1913</v>
      </c>
      <c r="D52" s="461"/>
      <c r="E52" s="461"/>
      <c r="F52" s="461"/>
      <c r="G52" s="461"/>
      <c r="H52" s="461"/>
      <c r="I52" s="461"/>
      <c r="J52" s="461"/>
      <c r="K52" s="461"/>
      <c r="L52" s="461"/>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5">
        <v>0</v>
      </c>
      <c r="D55" s="425">
        <v>0</v>
      </c>
      <c r="E55" s="425">
        <v>0</v>
      </c>
      <c r="F55" s="425">
        <v>0</v>
      </c>
      <c r="G55" s="425">
        <v>0</v>
      </c>
      <c r="H55" s="425">
        <v>0</v>
      </c>
      <c r="I55" s="425">
        <v>0</v>
      </c>
      <c r="J55" s="425">
        <v>0</v>
      </c>
      <c r="K55" s="425">
        <v>0</v>
      </c>
      <c r="L55" s="425">
        <v>0</v>
      </c>
      <c r="M55" s="208"/>
      <c r="N55" s="431">
        <v>0</v>
      </c>
      <c r="O55" s="208"/>
    </row>
    <row r="56" spans="2:15" x14ac:dyDescent="0.25">
      <c r="B56" s="282" t="s">
        <v>1876</v>
      </c>
      <c r="C56" s="425">
        <v>0</v>
      </c>
      <c r="D56" s="425">
        <v>0</v>
      </c>
      <c r="E56" s="425">
        <v>0</v>
      </c>
      <c r="F56" s="425">
        <v>0</v>
      </c>
      <c r="G56" s="425">
        <v>0</v>
      </c>
      <c r="H56" s="425">
        <v>0</v>
      </c>
      <c r="I56" s="425">
        <v>0</v>
      </c>
      <c r="J56" s="425">
        <v>0</v>
      </c>
      <c r="K56" s="425">
        <v>0</v>
      </c>
      <c r="L56" s="425">
        <v>0</v>
      </c>
      <c r="M56" s="208"/>
      <c r="N56" s="431">
        <v>0</v>
      </c>
      <c r="O56" s="208"/>
    </row>
    <row r="57" spans="2:15" x14ac:dyDescent="0.25">
      <c r="B57" s="282" t="s">
        <v>1877</v>
      </c>
      <c r="C57" s="425">
        <v>0</v>
      </c>
      <c r="D57" s="425">
        <v>0</v>
      </c>
      <c r="E57" s="425">
        <v>0</v>
      </c>
      <c r="F57" s="425">
        <v>2.07E-2</v>
      </c>
      <c r="G57" s="425">
        <v>3.3999999999999998E-3</v>
      </c>
      <c r="H57" s="425">
        <v>0</v>
      </c>
      <c r="I57" s="425">
        <v>0</v>
      </c>
      <c r="J57" s="425">
        <v>0</v>
      </c>
      <c r="K57" s="425">
        <v>0</v>
      </c>
      <c r="L57" s="425">
        <v>0</v>
      </c>
      <c r="M57" s="208"/>
      <c r="N57" s="431">
        <v>0.67669999999999997</v>
      </c>
      <c r="O57" s="208"/>
    </row>
    <row r="58" spans="2:15" x14ac:dyDescent="0.25">
      <c r="B58" s="282" t="s">
        <v>1878</v>
      </c>
      <c r="C58" s="425">
        <v>0.58809999999999996</v>
      </c>
      <c r="D58" s="425">
        <v>1.81</v>
      </c>
      <c r="E58" s="425">
        <v>0.51800000000000002</v>
      </c>
      <c r="F58" s="425">
        <v>2.46E-2</v>
      </c>
      <c r="G58" s="425">
        <v>1.0500000000000001E-2</v>
      </c>
      <c r="H58" s="425">
        <v>0</v>
      </c>
      <c r="I58" s="425">
        <v>0</v>
      </c>
      <c r="J58" s="425">
        <v>0</v>
      </c>
      <c r="K58" s="425">
        <v>0</v>
      </c>
      <c r="L58" s="425">
        <v>1.1000000000000001E-3</v>
      </c>
      <c r="M58" s="208"/>
      <c r="N58" s="431">
        <v>0.30159999999999998</v>
      </c>
      <c r="O58" s="208"/>
    </row>
    <row r="59" spans="2:15" x14ac:dyDescent="0.25">
      <c r="B59" s="282" t="s">
        <v>1879</v>
      </c>
      <c r="C59" s="425">
        <v>0.34810000000000002</v>
      </c>
      <c r="D59" s="425">
        <v>0.77580000000000005</v>
      </c>
      <c r="E59" s="425">
        <v>3.38</v>
      </c>
      <c r="F59" s="425">
        <v>1.36</v>
      </c>
      <c r="G59" s="425">
        <v>1.53</v>
      </c>
      <c r="H59" s="425">
        <v>0.24640000000000001</v>
      </c>
      <c r="I59" s="425">
        <v>1.1000000000000001E-3</v>
      </c>
      <c r="J59" s="425">
        <v>0.02</v>
      </c>
      <c r="K59" s="425">
        <v>6.1000000000000004E-3</v>
      </c>
      <c r="L59" s="425">
        <v>7.4999999999999997E-3</v>
      </c>
      <c r="M59" s="208"/>
      <c r="N59" s="431">
        <v>0.57040000000000002</v>
      </c>
      <c r="O59" s="208"/>
    </row>
    <row r="60" spans="2:15" ht="30" x14ac:dyDescent="0.25">
      <c r="B60" s="282" t="s">
        <v>1880</v>
      </c>
      <c r="C60" s="425">
        <v>0.40160000000000001</v>
      </c>
      <c r="D60" s="425">
        <v>1.6</v>
      </c>
      <c r="E60" s="425">
        <v>5.15</v>
      </c>
      <c r="F60" s="425">
        <v>0.93789999999999996</v>
      </c>
      <c r="G60" s="425">
        <v>0.23130000000000001</v>
      </c>
      <c r="H60" s="425">
        <v>8.9399999999999993E-2</v>
      </c>
      <c r="I60" s="425">
        <v>5.9799999999999999E-2</v>
      </c>
      <c r="J60" s="425">
        <v>8.1100000000000005E-2</v>
      </c>
      <c r="K60" s="425">
        <v>1.6199999999999999E-2</v>
      </c>
      <c r="L60" s="425">
        <v>2.4E-2</v>
      </c>
      <c r="M60" s="208"/>
      <c r="N60" s="431">
        <v>0.49340000000000001</v>
      </c>
      <c r="O60" s="208"/>
    </row>
    <row r="61" spans="2:15" x14ac:dyDescent="0.25">
      <c r="B61" s="282" t="s">
        <v>1881</v>
      </c>
      <c r="C61" s="425">
        <v>0.69669999999999999</v>
      </c>
      <c r="D61" s="425">
        <v>3.53</v>
      </c>
      <c r="E61" s="425">
        <v>11.74</v>
      </c>
      <c r="F61" s="425">
        <v>2.14</v>
      </c>
      <c r="G61" s="425">
        <v>0.78420000000000001</v>
      </c>
      <c r="H61" s="425">
        <v>0.09</v>
      </c>
      <c r="I61" s="425">
        <v>2.52E-2</v>
      </c>
      <c r="J61" s="425">
        <v>0.24</v>
      </c>
      <c r="K61" s="425">
        <v>1.9E-3</v>
      </c>
      <c r="L61" s="425">
        <v>2.5399999999999999E-2</v>
      </c>
      <c r="M61" s="208"/>
      <c r="N61" s="431">
        <v>0.49230000000000002</v>
      </c>
      <c r="O61" s="208"/>
    </row>
    <row r="62" spans="2:15" x14ac:dyDescent="0.25">
      <c r="B62" s="282" t="s">
        <v>1924</v>
      </c>
      <c r="C62" s="425">
        <v>0.59570000000000001</v>
      </c>
      <c r="D62" s="425">
        <v>1.97</v>
      </c>
      <c r="E62" s="425">
        <v>3.87</v>
      </c>
      <c r="F62" s="425">
        <v>1.61</v>
      </c>
      <c r="G62" s="425">
        <v>0.40379999999999999</v>
      </c>
      <c r="H62" s="425">
        <v>6.13E-2</v>
      </c>
      <c r="I62" s="425">
        <v>5.5800000000000002E-2</v>
      </c>
      <c r="J62" s="425">
        <v>3.8800000000000001E-2</v>
      </c>
      <c r="K62" s="425">
        <v>1.6899999999999998E-2</v>
      </c>
      <c r="L62" s="425">
        <v>8.5000000000000006E-3</v>
      </c>
      <c r="M62" s="208"/>
      <c r="N62" s="431">
        <v>0.48459999999999998</v>
      </c>
      <c r="O62" s="208"/>
    </row>
    <row r="63" spans="2:15" ht="30" x14ac:dyDescent="0.25">
      <c r="B63" s="282" t="s">
        <v>1925</v>
      </c>
      <c r="C63" s="425">
        <v>4.7199999999999999E-2</v>
      </c>
      <c r="D63" s="425">
        <v>0.50439999999999996</v>
      </c>
      <c r="E63" s="425">
        <v>2.82</v>
      </c>
      <c r="F63" s="425">
        <v>0.93930000000000002</v>
      </c>
      <c r="G63" s="425">
        <v>4.1500000000000002E-2</v>
      </c>
      <c r="H63" s="425">
        <v>4.6899999999999997E-2</v>
      </c>
      <c r="I63" s="425">
        <v>0</v>
      </c>
      <c r="J63" s="425">
        <v>2.5000000000000001E-3</v>
      </c>
      <c r="K63" s="425">
        <v>9.7999999999999997E-3</v>
      </c>
      <c r="L63" s="425">
        <v>0</v>
      </c>
      <c r="M63" s="208"/>
      <c r="N63" s="431">
        <v>0.52029999999999998</v>
      </c>
      <c r="O63" s="208"/>
    </row>
    <row r="64" spans="2:15" x14ac:dyDescent="0.25">
      <c r="B64" s="282" t="s">
        <v>85</v>
      </c>
      <c r="C64" s="425">
        <v>3.61E-2</v>
      </c>
      <c r="D64" s="425">
        <v>0.19719999999999999</v>
      </c>
      <c r="E64" s="425">
        <v>0.1988</v>
      </c>
      <c r="F64" s="425">
        <v>0.159</v>
      </c>
      <c r="G64" s="425">
        <v>0.1024</v>
      </c>
      <c r="H64" s="425">
        <v>5.5999999999999999E-3</v>
      </c>
      <c r="I64" s="425">
        <v>1.4E-3</v>
      </c>
      <c r="J64" s="425">
        <v>5.0000000000000001E-4</v>
      </c>
      <c r="K64" s="425">
        <v>0</v>
      </c>
      <c r="L64" s="425">
        <v>6.9999999999999999E-4</v>
      </c>
      <c r="M64" s="208"/>
      <c r="N64" s="431">
        <v>0.50360000000000005</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6">
        <v>2.71</v>
      </c>
      <c r="D66" s="426">
        <v>10.39</v>
      </c>
      <c r="E66" s="426">
        <v>27.67</v>
      </c>
      <c r="F66" s="426">
        <v>7.18</v>
      </c>
      <c r="G66" s="426">
        <v>3.11</v>
      </c>
      <c r="H66" s="426">
        <v>0.53969999999999996</v>
      </c>
      <c r="I66" s="426">
        <v>0.14330000000000001</v>
      </c>
      <c r="J66" s="426">
        <v>0.38279999999999997</v>
      </c>
      <c r="K66" s="426">
        <v>5.0900000000000001E-2</v>
      </c>
      <c r="L66" s="426">
        <v>6.7100000000000007E-2</v>
      </c>
      <c r="M66" s="208"/>
      <c r="N66" s="432">
        <v>0.4945</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62" t="s">
        <v>1913</v>
      </c>
      <c r="D74" s="462"/>
      <c r="E74" s="462"/>
      <c r="F74" s="462"/>
      <c r="G74" s="462"/>
      <c r="H74" s="462"/>
      <c r="I74" s="462"/>
      <c r="J74" s="462"/>
      <c r="K74" s="462"/>
      <c r="L74" s="462"/>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29">
        <v>0</v>
      </c>
      <c r="D77" s="429">
        <v>0</v>
      </c>
      <c r="E77" s="429">
        <v>0</v>
      </c>
      <c r="F77" s="429">
        <v>0</v>
      </c>
      <c r="G77" s="429">
        <v>0</v>
      </c>
      <c r="H77" s="429">
        <v>0</v>
      </c>
      <c r="I77" s="429">
        <v>0</v>
      </c>
      <c r="J77" s="429">
        <v>0</v>
      </c>
      <c r="K77" s="429">
        <v>0</v>
      </c>
      <c r="L77" s="429">
        <v>0</v>
      </c>
      <c r="M77" s="208"/>
      <c r="N77" s="431">
        <v>0</v>
      </c>
    </row>
    <row r="78" spans="2:15" x14ac:dyDescent="0.25">
      <c r="B78" s="299" t="s">
        <v>1876</v>
      </c>
      <c r="C78" s="429">
        <v>0</v>
      </c>
      <c r="D78" s="429">
        <v>0</v>
      </c>
      <c r="E78" s="429">
        <v>0</v>
      </c>
      <c r="F78" s="429">
        <v>0</v>
      </c>
      <c r="G78" s="429">
        <v>0</v>
      </c>
      <c r="H78" s="429">
        <v>0</v>
      </c>
      <c r="I78" s="429">
        <v>0</v>
      </c>
      <c r="J78" s="429">
        <v>0</v>
      </c>
      <c r="K78" s="429">
        <v>0</v>
      </c>
      <c r="L78" s="429">
        <v>0</v>
      </c>
      <c r="M78" s="208"/>
      <c r="N78" s="431">
        <v>0</v>
      </c>
    </row>
    <row r="79" spans="2:15" x14ac:dyDescent="0.25">
      <c r="B79" s="299" t="s">
        <v>1877</v>
      </c>
      <c r="C79" s="429">
        <v>0</v>
      </c>
      <c r="D79" s="429">
        <v>0</v>
      </c>
      <c r="E79" s="429">
        <v>0</v>
      </c>
      <c r="F79" s="429">
        <v>4.0000000000000002E-4</v>
      </c>
      <c r="G79" s="429">
        <v>1E-4</v>
      </c>
      <c r="H79" s="429">
        <v>0</v>
      </c>
      <c r="I79" s="429">
        <v>0</v>
      </c>
      <c r="J79" s="429">
        <v>0</v>
      </c>
      <c r="K79" s="429">
        <v>0</v>
      </c>
      <c r="L79" s="429">
        <v>0</v>
      </c>
      <c r="M79" s="208"/>
      <c r="N79" s="431">
        <v>0.67669999999999997</v>
      </c>
    </row>
    <row r="80" spans="2:15" x14ac:dyDescent="0.25">
      <c r="B80" s="299" t="s">
        <v>1878</v>
      </c>
      <c r="C80" s="429">
        <v>1.1299999999999999E-2</v>
      </c>
      <c r="D80" s="429">
        <v>3.4599999999999999E-2</v>
      </c>
      <c r="E80" s="429">
        <v>9.9000000000000008E-3</v>
      </c>
      <c r="F80" s="429">
        <v>5.0000000000000001E-4</v>
      </c>
      <c r="G80" s="429">
        <v>2.0000000000000001E-4</v>
      </c>
      <c r="H80" s="429">
        <v>0</v>
      </c>
      <c r="I80" s="429">
        <v>0</v>
      </c>
      <c r="J80" s="429">
        <v>0</v>
      </c>
      <c r="K80" s="429">
        <v>0</v>
      </c>
      <c r="L80" s="429">
        <v>0</v>
      </c>
      <c r="M80" s="208"/>
      <c r="N80" s="431">
        <v>0.30159999999999998</v>
      </c>
    </row>
    <row r="81" spans="2:14" x14ac:dyDescent="0.25">
      <c r="B81" s="299" t="s">
        <v>1879</v>
      </c>
      <c r="C81" s="429">
        <v>6.7000000000000002E-3</v>
      </c>
      <c r="D81" s="429">
        <v>1.4800000000000001E-2</v>
      </c>
      <c r="E81" s="429">
        <v>6.4699999999999994E-2</v>
      </c>
      <c r="F81" s="429">
        <v>2.5999999999999999E-2</v>
      </c>
      <c r="G81" s="429">
        <v>2.93E-2</v>
      </c>
      <c r="H81" s="429">
        <v>4.7000000000000002E-3</v>
      </c>
      <c r="I81" s="429">
        <v>0</v>
      </c>
      <c r="J81" s="429">
        <v>4.0000000000000002E-4</v>
      </c>
      <c r="K81" s="429">
        <v>1E-4</v>
      </c>
      <c r="L81" s="429">
        <v>1E-4</v>
      </c>
      <c r="M81" s="208"/>
      <c r="N81" s="431">
        <v>0.57040000000000002</v>
      </c>
    </row>
    <row r="82" spans="2:14" ht="30" x14ac:dyDescent="0.25">
      <c r="B82" s="299" t="s">
        <v>1880</v>
      </c>
      <c r="C82" s="429">
        <v>7.7000000000000002E-3</v>
      </c>
      <c r="D82" s="429">
        <v>3.0599999999999999E-2</v>
      </c>
      <c r="E82" s="429">
        <v>9.8599999999999993E-2</v>
      </c>
      <c r="F82" s="429">
        <v>1.7999999999999999E-2</v>
      </c>
      <c r="G82" s="429">
        <v>4.4000000000000003E-3</v>
      </c>
      <c r="H82" s="429">
        <v>1.6999999999999999E-3</v>
      </c>
      <c r="I82" s="429">
        <v>1.1000000000000001E-3</v>
      </c>
      <c r="J82" s="429">
        <v>1.6000000000000001E-3</v>
      </c>
      <c r="K82" s="429">
        <v>2.9999999999999997E-4</v>
      </c>
      <c r="L82" s="429">
        <v>5.0000000000000001E-4</v>
      </c>
      <c r="M82" s="208"/>
      <c r="N82" s="431">
        <v>0.49340000000000001</v>
      </c>
    </row>
    <row r="83" spans="2:14" x14ac:dyDescent="0.25">
      <c r="B83" s="299" t="s">
        <v>1881</v>
      </c>
      <c r="C83" s="429">
        <v>1.3299999999999999E-2</v>
      </c>
      <c r="D83" s="429">
        <v>6.7599999999999993E-2</v>
      </c>
      <c r="E83" s="429">
        <v>0.22470000000000001</v>
      </c>
      <c r="F83" s="429">
        <v>4.0899999999999999E-2</v>
      </c>
      <c r="G83" s="429">
        <v>1.4999999999999999E-2</v>
      </c>
      <c r="H83" s="429">
        <v>1.6999999999999999E-3</v>
      </c>
      <c r="I83" s="429">
        <v>5.0000000000000001E-4</v>
      </c>
      <c r="J83" s="429">
        <v>4.5999999999999999E-3</v>
      </c>
      <c r="K83" s="429">
        <v>0</v>
      </c>
      <c r="L83" s="429">
        <v>5.0000000000000001E-4</v>
      </c>
      <c r="M83" s="208"/>
      <c r="N83" s="431">
        <v>0.49230000000000002</v>
      </c>
    </row>
    <row r="84" spans="2:14" x14ac:dyDescent="0.25">
      <c r="B84" s="299" t="s">
        <v>1924</v>
      </c>
      <c r="C84" s="429">
        <v>1.14E-2</v>
      </c>
      <c r="D84" s="429">
        <v>3.7699999999999997E-2</v>
      </c>
      <c r="E84" s="429">
        <v>7.4099999999999999E-2</v>
      </c>
      <c r="F84" s="429">
        <v>3.0700000000000002E-2</v>
      </c>
      <c r="G84" s="429">
        <v>7.7000000000000002E-3</v>
      </c>
      <c r="H84" s="429">
        <v>1.1999999999999999E-3</v>
      </c>
      <c r="I84" s="429">
        <v>1.1000000000000001E-3</v>
      </c>
      <c r="J84" s="429">
        <v>6.9999999999999999E-4</v>
      </c>
      <c r="K84" s="429">
        <v>2.9999999999999997E-4</v>
      </c>
      <c r="L84" s="429">
        <v>2.0000000000000001E-4</v>
      </c>
      <c r="M84" s="208"/>
      <c r="N84" s="431">
        <v>0.48459999999999998</v>
      </c>
    </row>
    <row r="85" spans="2:14" ht="30" x14ac:dyDescent="0.25">
      <c r="B85" s="299" t="s">
        <v>1925</v>
      </c>
      <c r="C85" s="429">
        <v>8.9999999999999998E-4</v>
      </c>
      <c r="D85" s="429">
        <v>9.7000000000000003E-3</v>
      </c>
      <c r="E85" s="429">
        <v>5.3900000000000003E-2</v>
      </c>
      <c r="F85" s="429">
        <v>1.7999999999999999E-2</v>
      </c>
      <c r="G85" s="429">
        <v>8.0000000000000004E-4</v>
      </c>
      <c r="H85" s="429">
        <v>8.9999999999999998E-4</v>
      </c>
      <c r="I85" s="429">
        <v>0</v>
      </c>
      <c r="J85" s="429">
        <v>0</v>
      </c>
      <c r="K85" s="429">
        <v>2.0000000000000001E-4</v>
      </c>
      <c r="L85" s="429">
        <v>0</v>
      </c>
      <c r="M85" s="208"/>
      <c r="N85" s="431">
        <v>0.52029999999999998</v>
      </c>
    </row>
    <row r="86" spans="2:14" x14ac:dyDescent="0.25">
      <c r="B86" s="299" t="s">
        <v>85</v>
      </c>
      <c r="C86" s="429">
        <v>6.9999999999999999E-4</v>
      </c>
      <c r="D86" s="429">
        <v>3.8E-3</v>
      </c>
      <c r="E86" s="429">
        <v>3.8E-3</v>
      </c>
      <c r="F86" s="429">
        <v>3.0000000000000001E-3</v>
      </c>
      <c r="G86" s="429">
        <v>2E-3</v>
      </c>
      <c r="H86" s="429">
        <v>1E-4</v>
      </c>
      <c r="I86" s="429">
        <v>0</v>
      </c>
      <c r="J86" s="429">
        <v>0</v>
      </c>
      <c r="K86" s="429">
        <v>0</v>
      </c>
      <c r="L86" s="429">
        <v>0</v>
      </c>
      <c r="M86" s="208"/>
      <c r="N86" s="431">
        <v>0.50360000000000005</v>
      </c>
    </row>
    <row r="87" spans="2:14" x14ac:dyDescent="0.25">
      <c r="B87" s="208"/>
      <c r="C87" s="222"/>
      <c r="D87" s="222"/>
      <c r="E87" s="222"/>
      <c r="F87" s="222"/>
      <c r="G87" s="222"/>
      <c r="H87" s="222"/>
      <c r="I87" s="222"/>
      <c r="J87" s="222"/>
      <c r="K87" s="222"/>
      <c r="L87" s="222"/>
      <c r="M87" s="208"/>
      <c r="N87" s="208"/>
    </row>
    <row r="88" spans="2:14" x14ac:dyDescent="0.25">
      <c r="B88" s="264" t="s">
        <v>87</v>
      </c>
      <c r="C88" s="430">
        <v>5.1900000000000002E-2</v>
      </c>
      <c r="D88" s="430">
        <v>0.1988</v>
      </c>
      <c r="E88" s="430">
        <v>0.52959999999999996</v>
      </c>
      <c r="F88" s="430">
        <v>0.13750000000000001</v>
      </c>
      <c r="G88" s="430">
        <v>5.9400000000000001E-2</v>
      </c>
      <c r="H88" s="430">
        <v>1.03E-2</v>
      </c>
      <c r="I88" s="430">
        <v>2.7000000000000001E-3</v>
      </c>
      <c r="J88" s="430">
        <v>7.3000000000000001E-3</v>
      </c>
      <c r="K88" s="430">
        <v>1E-3</v>
      </c>
      <c r="L88" s="430">
        <v>1.2999999999999999E-3</v>
      </c>
      <c r="M88" s="208"/>
      <c r="N88" s="432">
        <v>0.4945</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61" t="s">
        <v>1934</v>
      </c>
      <c r="D96" s="461"/>
      <c r="E96" s="461"/>
      <c r="F96" s="461"/>
      <c r="G96" s="461"/>
      <c r="H96" s="461"/>
      <c r="I96" s="461"/>
      <c r="J96" s="461"/>
      <c r="K96" s="461"/>
      <c r="L96" s="461"/>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61" t="s">
        <v>1913</v>
      </c>
      <c r="D118" s="461"/>
      <c r="E118" s="461"/>
      <c r="F118" s="461"/>
      <c r="G118" s="461"/>
      <c r="H118" s="461"/>
      <c r="I118" s="461"/>
      <c r="J118" s="461"/>
      <c r="K118" s="461"/>
      <c r="L118" s="461"/>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61" t="s">
        <v>1934</v>
      </c>
      <c r="D140" s="461"/>
      <c r="E140" s="461"/>
      <c r="F140" s="461"/>
      <c r="G140" s="461"/>
      <c r="H140" s="461"/>
      <c r="I140" s="461"/>
      <c r="J140" s="461"/>
      <c r="K140" s="461"/>
      <c r="L140" s="461"/>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61" t="s">
        <v>1913</v>
      </c>
      <c r="D162" s="461"/>
      <c r="E162" s="461"/>
      <c r="F162" s="461"/>
      <c r="G162" s="461"/>
      <c r="H162" s="461"/>
      <c r="I162" s="461"/>
      <c r="J162" s="461"/>
      <c r="K162" s="461"/>
      <c r="L162" s="461"/>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topLeftCell="A17" zoomScale="85" zoomScaleNormal="85" workbookViewId="0">
      <selection activeCell="N53" sqref="N53"/>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220"/>
      <c r="D11" s="220"/>
      <c r="E11" s="220"/>
      <c r="F11" s="220"/>
      <c r="G11" s="220"/>
      <c r="H11" s="433">
        <v>0</v>
      </c>
      <c r="I11" s="433">
        <v>0</v>
      </c>
    </row>
    <row r="12" spans="2:9" x14ac:dyDescent="0.25">
      <c r="B12" s="282" t="s">
        <v>1876</v>
      </c>
      <c r="C12" s="220"/>
      <c r="D12" s="220"/>
      <c r="E12" s="220"/>
      <c r="F12" s="220"/>
      <c r="G12" s="220"/>
      <c r="H12" s="433">
        <v>0</v>
      </c>
      <c r="I12" s="433">
        <v>0</v>
      </c>
    </row>
    <row r="13" spans="2:9" x14ac:dyDescent="0.25">
      <c r="B13" s="282" t="s">
        <v>1877</v>
      </c>
      <c r="C13" s="220"/>
      <c r="D13" s="220"/>
      <c r="E13" s="220"/>
      <c r="F13" s="220"/>
      <c r="G13" s="220"/>
      <c r="H13" s="433">
        <v>2.4199999999999999E-2</v>
      </c>
      <c r="I13" s="433">
        <v>2.4199999999999999E-2</v>
      </c>
    </row>
    <row r="14" spans="2:9" x14ac:dyDescent="0.25">
      <c r="B14" s="282" t="s">
        <v>1878</v>
      </c>
      <c r="C14" s="220"/>
      <c r="D14" s="220"/>
      <c r="E14" s="220"/>
      <c r="F14" s="220"/>
      <c r="G14" s="220"/>
      <c r="H14" s="433">
        <v>2.95</v>
      </c>
      <c r="I14" s="433">
        <v>2.95</v>
      </c>
    </row>
    <row r="15" spans="2:9" x14ac:dyDescent="0.25">
      <c r="B15" s="282" t="s">
        <v>1879</v>
      </c>
      <c r="C15" s="220"/>
      <c r="D15" s="220"/>
      <c r="E15" s="220"/>
      <c r="F15" s="220"/>
      <c r="G15" s="220"/>
      <c r="H15" s="433">
        <v>7.67</v>
      </c>
      <c r="I15" s="433">
        <v>7.67</v>
      </c>
    </row>
    <row r="16" spans="2:9" ht="30" x14ac:dyDescent="0.25">
      <c r="B16" s="282" t="s">
        <v>1880</v>
      </c>
      <c r="C16" s="220"/>
      <c r="D16" s="220"/>
      <c r="E16" s="220"/>
      <c r="F16" s="220"/>
      <c r="G16" s="220"/>
      <c r="H16" s="433">
        <v>8.59</v>
      </c>
      <c r="I16" s="433">
        <v>8.59</v>
      </c>
    </row>
    <row r="17" spans="1:9" x14ac:dyDescent="0.25">
      <c r="B17" s="282" t="s">
        <v>1881</v>
      </c>
      <c r="C17" s="220"/>
      <c r="D17" s="220"/>
      <c r="E17" s="220"/>
      <c r="F17" s="220"/>
      <c r="G17" s="220"/>
      <c r="H17" s="433">
        <v>19.27</v>
      </c>
      <c r="I17" s="433">
        <v>19.27</v>
      </c>
    </row>
    <row r="18" spans="1:9" x14ac:dyDescent="0.25">
      <c r="B18" s="282" t="s">
        <v>1924</v>
      </c>
      <c r="C18" s="220"/>
      <c r="D18" s="220"/>
      <c r="E18" s="220"/>
      <c r="F18" s="220"/>
      <c r="G18" s="220"/>
      <c r="H18" s="433">
        <v>8.6300000000000008</v>
      </c>
      <c r="I18" s="433">
        <v>8.6300000000000008</v>
      </c>
    </row>
    <row r="19" spans="1:9" ht="30" x14ac:dyDescent="0.25">
      <c r="B19" s="282" t="s">
        <v>1925</v>
      </c>
      <c r="C19" s="220"/>
      <c r="D19" s="220"/>
      <c r="E19" s="220"/>
      <c r="F19" s="220"/>
      <c r="G19" s="220"/>
      <c r="H19" s="433">
        <v>4.41</v>
      </c>
      <c r="I19" s="433">
        <v>4.41</v>
      </c>
    </row>
    <row r="20" spans="1:9" x14ac:dyDescent="0.25">
      <c r="B20" s="282" t="s">
        <v>85</v>
      </c>
      <c r="C20" s="220"/>
      <c r="D20" s="220"/>
      <c r="E20" s="220"/>
      <c r="F20" s="220"/>
      <c r="G20" s="220"/>
      <c r="H20" s="433">
        <v>0.7016</v>
      </c>
      <c r="I20" s="433">
        <v>0.7016</v>
      </c>
    </row>
    <row r="21" spans="1:9" x14ac:dyDescent="0.25">
      <c r="C21" s="220"/>
      <c r="D21" s="220"/>
      <c r="E21" s="220"/>
      <c r="F21" s="220"/>
      <c r="G21" s="220"/>
      <c r="H21" s="220"/>
      <c r="I21" s="220"/>
    </row>
    <row r="22" spans="1:9" x14ac:dyDescent="0.25">
      <c r="B22" s="308" t="s">
        <v>87</v>
      </c>
      <c r="C22" s="269"/>
      <c r="D22" s="269"/>
      <c r="E22" s="269"/>
      <c r="F22" s="269"/>
      <c r="G22" s="269"/>
      <c r="H22" s="419">
        <v>52.25</v>
      </c>
      <c r="I22" s="419">
        <v>52.25</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439" t="s">
        <v>1952</v>
      </c>
      <c r="D31" s="439" t="s">
        <v>1953</v>
      </c>
      <c r="E31" s="439" t="s">
        <v>1954</v>
      </c>
      <c r="F31" s="439" t="s">
        <v>1955</v>
      </c>
      <c r="G31" s="439" t="s">
        <v>1956</v>
      </c>
      <c r="H31" s="439" t="s">
        <v>1957</v>
      </c>
      <c r="I31" s="439" t="s">
        <v>1958</v>
      </c>
    </row>
    <row r="32" spans="1:9" x14ac:dyDescent="0.25">
      <c r="A32" s="208"/>
      <c r="B32" s="208"/>
      <c r="C32" s="293"/>
      <c r="D32" s="293"/>
      <c r="E32" s="293"/>
      <c r="F32" s="293"/>
      <c r="G32" s="293"/>
      <c r="H32" s="293"/>
      <c r="I32" s="293"/>
    </row>
    <row r="33" spans="1:9" x14ac:dyDescent="0.25">
      <c r="A33" s="208"/>
      <c r="B33" s="299" t="s">
        <v>1875</v>
      </c>
      <c r="C33" s="425">
        <v>0</v>
      </c>
      <c r="D33" s="425">
        <v>0</v>
      </c>
      <c r="E33" s="425">
        <v>0</v>
      </c>
      <c r="F33" s="425">
        <v>0</v>
      </c>
      <c r="G33" s="425">
        <v>0</v>
      </c>
      <c r="H33" s="425">
        <v>0</v>
      </c>
      <c r="I33" s="425">
        <v>0</v>
      </c>
    </row>
    <row r="34" spans="1:9" x14ac:dyDescent="0.25">
      <c r="A34" s="208"/>
      <c r="B34" s="299" t="s">
        <v>1876</v>
      </c>
      <c r="C34" s="425">
        <v>0</v>
      </c>
      <c r="D34" s="425">
        <v>0</v>
      </c>
      <c r="E34" s="425">
        <v>0</v>
      </c>
      <c r="F34" s="425">
        <v>0</v>
      </c>
      <c r="G34" s="425">
        <v>0</v>
      </c>
      <c r="H34" s="425">
        <v>0</v>
      </c>
      <c r="I34" s="425">
        <v>0</v>
      </c>
    </row>
    <row r="35" spans="1:9" x14ac:dyDescent="0.25">
      <c r="A35" s="208"/>
      <c r="B35" s="299" t="s">
        <v>1877</v>
      </c>
      <c r="C35" s="425">
        <v>0</v>
      </c>
      <c r="D35" s="425">
        <v>0</v>
      </c>
      <c r="E35" s="425">
        <v>0</v>
      </c>
      <c r="F35" s="425">
        <v>0</v>
      </c>
      <c r="G35" s="425">
        <v>0</v>
      </c>
      <c r="H35" s="425">
        <v>0</v>
      </c>
      <c r="I35" s="425">
        <v>2.4199999999999999E-2</v>
      </c>
    </row>
    <row r="36" spans="1:9" x14ac:dyDescent="0.25">
      <c r="A36" s="208"/>
      <c r="B36" s="299" t="s">
        <v>1878</v>
      </c>
      <c r="C36" s="425">
        <v>1.1100000000000001</v>
      </c>
      <c r="D36" s="425">
        <v>5.9400000000000001E-2</v>
      </c>
      <c r="E36" s="425">
        <v>9.5299999999999996E-2</v>
      </c>
      <c r="F36" s="425">
        <v>4.9000000000000002E-2</v>
      </c>
      <c r="G36" s="425">
        <v>5.3900000000000003E-2</v>
      </c>
      <c r="H36" s="425">
        <v>7.8899999999999998E-2</v>
      </c>
      <c r="I36" s="425">
        <v>0.16650000000000001</v>
      </c>
    </row>
    <row r="37" spans="1:9" x14ac:dyDescent="0.25">
      <c r="A37" s="208"/>
      <c r="B37" s="299" t="s">
        <v>1879</v>
      </c>
      <c r="C37" s="425">
        <v>2.02</v>
      </c>
      <c r="D37" s="425">
        <v>0.19289999999999999</v>
      </c>
      <c r="E37" s="425">
        <v>0.41610000000000003</v>
      </c>
      <c r="F37" s="425">
        <v>0.9486</v>
      </c>
      <c r="G37" s="425">
        <v>0.81269999999999998</v>
      </c>
      <c r="H37" s="425">
        <v>0.3095</v>
      </c>
      <c r="I37" s="425">
        <v>1.77</v>
      </c>
    </row>
    <row r="38" spans="1:9" ht="30" x14ac:dyDescent="0.25">
      <c r="A38" s="208"/>
      <c r="B38" s="299" t="s">
        <v>1880</v>
      </c>
      <c r="C38" s="425">
        <v>1.01</v>
      </c>
      <c r="D38" s="425">
        <v>0.6855</v>
      </c>
      <c r="E38" s="425">
        <v>0.29920000000000002</v>
      </c>
      <c r="F38" s="425">
        <v>1.02</v>
      </c>
      <c r="G38" s="425">
        <v>0.59689999999999999</v>
      </c>
      <c r="H38" s="425">
        <v>0.66469999999999996</v>
      </c>
      <c r="I38" s="425">
        <v>1.45</v>
      </c>
    </row>
    <row r="39" spans="1:9" x14ac:dyDescent="0.25">
      <c r="A39" s="208"/>
      <c r="B39" s="299" t="s">
        <v>1881</v>
      </c>
      <c r="C39" s="425">
        <v>3.09</v>
      </c>
      <c r="D39" s="425">
        <v>2.48</v>
      </c>
      <c r="E39" s="425">
        <v>0.61129999999999995</v>
      </c>
      <c r="F39" s="425">
        <v>1.1499999999999999</v>
      </c>
      <c r="G39" s="425">
        <v>0.83609999999999995</v>
      </c>
      <c r="H39" s="425">
        <v>1.41</v>
      </c>
      <c r="I39" s="425">
        <v>2.41</v>
      </c>
    </row>
    <row r="40" spans="1:9" x14ac:dyDescent="0.25">
      <c r="A40" s="208"/>
      <c r="B40" s="299" t="s">
        <v>1924</v>
      </c>
      <c r="C40" s="425">
        <v>0.2361</v>
      </c>
      <c r="D40" s="425">
        <v>8.6499999999999994E-2</v>
      </c>
      <c r="E40" s="425">
        <v>0.4587</v>
      </c>
      <c r="F40" s="425">
        <v>2.36</v>
      </c>
      <c r="G40" s="425">
        <v>1.66</v>
      </c>
      <c r="H40" s="425">
        <v>0.97370000000000001</v>
      </c>
      <c r="I40" s="425">
        <v>2.84</v>
      </c>
    </row>
    <row r="41" spans="1:9" ht="30" x14ac:dyDescent="0.25">
      <c r="A41" s="208"/>
      <c r="B41" s="299" t="s">
        <v>1925</v>
      </c>
      <c r="C41" s="425">
        <v>1.05</v>
      </c>
      <c r="D41" s="425">
        <v>0.52180000000000004</v>
      </c>
      <c r="E41" s="425">
        <v>0.19339999999999999</v>
      </c>
      <c r="F41" s="425">
        <v>0.50149999999999995</v>
      </c>
      <c r="G41" s="425">
        <v>0.30659999999999998</v>
      </c>
      <c r="H41" s="425">
        <v>0.2185</v>
      </c>
      <c r="I41" s="425">
        <v>0.28220000000000001</v>
      </c>
    </row>
    <row r="42" spans="1:9" x14ac:dyDescent="0.25">
      <c r="A42" s="208"/>
      <c r="B42" s="299" t="s">
        <v>85</v>
      </c>
      <c r="C42" s="425">
        <v>6.7000000000000004E-2</v>
      </c>
      <c r="D42" s="425">
        <v>7.5200000000000003E-2</v>
      </c>
      <c r="E42" s="425">
        <v>5.3E-3</v>
      </c>
      <c r="F42" s="425">
        <v>2.24E-2</v>
      </c>
      <c r="G42" s="425">
        <v>2.5100000000000001E-2</v>
      </c>
      <c r="H42" s="425">
        <v>5.5800000000000002E-2</v>
      </c>
      <c r="I42" s="425">
        <v>7.8899999999999998E-2</v>
      </c>
    </row>
    <row r="43" spans="1:9" x14ac:dyDescent="0.25">
      <c r="A43" s="208"/>
      <c r="B43" s="208"/>
      <c r="C43" s="292"/>
      <c r="D43" s="292"/>
      <c r="E43" s="292"/>
      <c r="F43" s="292"/>
      <c r="G43" s="292"/>
      <c r="H43" s="292"/>
      <c r="I43" s="292"/>
    </row>
    <row r="44" spans="1:9" x14ac:dyDescent="0.25">
      <c r="A44" s="208"/>
      <c r="B44" s="310" t="s">
        <v>87</v>
      </c>
      <c r="C44" s="426">
        <v>8.58</v>
      </c>
      <c r="D44" s="426">
        <v>4.0999999999999996</v>
      </c>
      <c r="E44" s="426">
        <v>2.08</v>
      </c>
      <c r="F44" s="426">
        <v>6.06</v>
      </c>
      <c r="G44" s="426">
        <v>4.29</v>
      </c>
      <c r="H44" s="426">
        <v>3.71</v>
      </c>
      <c r="I44" s="426">
        <v>9.02</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1960</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439" t="s">
        <v>1961</v>
      </c>
      <c r="D53" s="439" t="s">
        <v>1962</v>
      </c>
      <c r="E53" s="439" t="s">
        <v>1963</v>
      </c>
      <c r="F53" s="439" t="s">
        <v>1964</v>
      </c>
      <c r="G53" s="439" t="s">
        <v>1965</v>
      </c>
      <c r="H53" s="439" t="s">
        <v>1966</v>
      </c>
      <c r="I53" s="439" t="s">
        <v>1967</v>
      </c>
      <c r="J53" s="439" t="s">
        <v>1968</v>
      </c>
    </row>
    <row r="54" spans="1:10" x14ac:dyDescent="0.25">
      <c r="A54" s="208"/>
      <c r="B54" s="208"/>
      <c r="C54" s="293"/>
      <c r="D54" s="293"/>
      <c r="E54" s="293"/>
      <c r="F54" s="293"/>
      <c r="G54" s="293"/>
      <c r="H54" s="293"/>
      <c r="I54" s="293"/>
      <c r="J54" s="293"/>
    </row>
    <row r="55" spans="1:10" x14ac:dyDescent="0.25">
      <c r="A55" s="208"/>
      <c r="B55" s="299" t="s">
        <v>1875</v>
      </c>
      <c r="C55" s="425">
        <v>0</v>
      </c>
      <c r="D55" s="425">
        <v>0</v>
      </c>
      <c r="E55" s="425">
        <v>0</v>
      </c>
      <c r="F55" s="425">
        <v>0</v>
      </c>
      <c r="G55" s="425">
        <v>0</v>
      </c>
      <c r="H55" s="425">
        <v>0</v>
      </c>
      <c r="I55" s="425">
        <v>0</v>
      </c>
      <c r="J55" s="442">
        <v>0</v>
      </c>
    </row>
    <row r="56" spans="1:10" x14ac:dyDescent="0.25">
      <c r="A56" s="208"/>
      <c r="B56" s="299" t="s">
        <v>1876</v>
      </c>
      <c r="C56" s="425">
        <v>0</v>
      </c>
      <c r="D56" s="425">
        <v>0</v>
      </c>
      <c r="E56" s="425">
        <v>0</v>
      </c>
      <c r="F56" s="425">
        <v>0</v>
      </c>
      <c r="G56" s="425">
        <v>0</v>
      </c>
      <c r="H56" s="425">
        <v>0</v>
      </c>
      <c r="I56" s="425">
        <v>0</v>
      </c>
      <c r="J56" s="442">
        <v>0</v>
      </c>
    </row>
    <row r="57" spans="1:10" x14ac:dyDescent="0.25">
      <c r="A57" s="208"/>
      <c r="B57" s="299" t="s">
        <v>1877</v>
      </c>
      <c r="C57" s="425">
        <v>0</v>
      </c>
      <c r="D57" s="425">
        <v>0</v>
      </c>
      <c r="E57" s="425">
        <v>0</v>
      </c>
      <c r="F57" s="425">
        <v>0</v>
      </c>
      <c r="G57" s="425">
        <v>0</v>
      </c>
      <c r="H57" s="425">
        <v>0</v>
      </c>
      <c r="I57" s="425">
        <v>0</v>
      </c>
      <c r="J57" s="442">
        <v>0</v>
      </c>
    </row>
    <row r="58" spans="1:10" x14ac:dyDescent="0.25">
      <c r="A58" s="208"/>
      <c r="B58" s="299" t="s">
        <v>1878</v>
      </c>
      <c r="C58" s="425">
        <v>1.7455410867707997E-2</v>
      </c>
      <c r="D58" s="425">
        <v>3.3538929174299993E-2</v>
      </c>
      <c r="E58" s="425">
        <v>0.44273217786098401</v>
      </c>
      <c r="F58" s="425">
        <v>6.94221E-2</v>
      </c>
      <c r="G58" s="425">
        <v>0.66608422683151791</v>
      </c>
      <c r="H58" s="425">
        <v>5.6075371851212988E-2</v>
      </c>
      <c r="I58" s="425">
        <v>0</v>
      </c>
      <c r="J58" s="440">
        <v>5.4601019830499996E-2</v>
      </c>
    </row>
    <row r="59" spans="1:10" x14ac:dyDescent="0.25">
      <c r="A59" s="208"/>
      <c r="B59" s="299" t="s">
        <v>1879</v>
      </c>
      <c r="C59" s="425">
        <v>0.27455380808192892</v>
      </c>
      <c r="D59" s="425">
        <v>9.2056338844853966E-2</v>
      </c>
      <c r="E59" s="425">
        <v>0.24385144784396146</v>
      </c>
      <c r="F59" s="425">
        <v>4.0807596398726373E-2</v>
      </c>
      <c r="G59" s="425">
        <v>0.19255172488158293</v>
      </c>
      <c r="H59" s="425">
        <v>0.25060881047961125</v>
      </c>
      <c r="I59" s="425">
        <v>1.2930956197697458E-2</v>
      </c>
      <c r="J59" s="440">
        <v>0.10252930039776821</v>
      </c>
    </row>
    <row r="60" spans="1:10" ht="30" x14ac:dyDescent="0.25">
      <c r="A60" s="208"/>
      <c r="B60" s="299" t="s">
        <v>1880</v>
      </c>
      <c r="C60" s="425">
        <v>5.3832883656810847E-2</v>
      </c>
      <c r="D60" s="425">
        <v>0.54903955606948329</v>
      </c>
      <c r="E60" s="425">
        <v>0.54646017369863964</v>
      </c>
      <c r="F60" s="425">
        <v>0.24043017144502532</v>
      </c>
      <c r="G60" s="425">
        <v>0.57952752210870162</v>
      </c>
      <c r="H60" s="425">
        <v>0.38869327430228301</v>
      </c>
      <c r="I60" s="425">
        <v>5.8304488972701955E-2</v>
      </c>
      <c r="J60" s="440">
        <v>0.4380082514642471</v>
      </c>
    </row>
    <row r="61" spans="1:10" x14ac:dyDescent="0.25">
      <c r="A61" s="208"/>
      <c r="B61" s="299" t="s">
        <v>1881</v>
      </c>
      <c r="C61" s="425">
        <v>1.8047897592225568</v>
      </c>
      <c r="D61" s="425">
        <v>1.032184727796833</v>
      </c>
      <c r="E61" s="425">
        <v>0.70027482466231905</v>
      </c>
      <c r="F61" s="425">
        <v>0.2965048899782341</v>
      </c>
      <c r="G61" s="425">
        <v>1.0645181457967952</v>
      </c>
      <c r="H61" s="425">
        <v>0.33673284048876678</v>
      </c>
      <c r="I61" s="425">
        <v>0.1238641234655074</v>
      </c>
      <c r="J61" s="440">
        <v>1.9285579310666048</v>
      </c>
    </row>
    <row r="62" spans="1:10" x14ac:dyDescent="0.25">
      <c r="A62" s="208"/>
      <c r="B62" s="299" t="s">
        <v>1924</v>
      </c>
      <c r="C62" s="425">
        <v>0</v>
      </c>
      <c r="D62" s="425">
        <v>0</v>
      </c>
      <c r="E62" s="425">
        <v>0</v>
      </c>
      <c r="F62" s="425">
        <v>0</v>
      </c>
      <c r="G62" s="425">
        <v>1.45342847364E-2</v>
      </c>
      <c r="H62" s="425">
        <v>4.4996985000000002E-5</v>
      </c>
      <c r="I62" s="425">
        <v>0</v>
      </c>
      <c r="J62" s="440">
        <v>0</v>
      </c>
    </row>
    <row r="63" spans="1:10" ht="30" x14ac:dyDescent="0.25">
      <c r="A63" s="208"/>
      <c r="B63" s="299" t="s">
        <v>1925</v>
      </c>
      <c r="C63" s="425">
        <v>0.83910389087939241</v>
      </c>
      <c r="D63" s="425">
        <v>0.35196860060009999</v>
      </c>
      <c r="E63" s="425">
        <v>0</v>
      </c>
      <c r="F63" s="425">
        <v>0</v>
      </c>
      <c r="G63" s="425">
        <v>0.11854618341973244</v>
      </c>
      <c r="H63" s="425">
        <v>4.7289825E-4</v>
      </c>
      <c r="I63" s="425">
        <v>0</v>
      </c>
      <c r="J63" s="440">
        <v>1.9577518111466304E-2</v>
      </c>
    </row>
    <row r="64" spans="1:10" x14ac:dyDescent="0.25">
      <c r="A64" s="208"/>
      <c r="B64" s="299" t="s">
        <v>85</v>
      </c>
      <c r="C64" s="425">
        <v>0.19800769297801629</v>
      </c>
      <c r="D64" s="425">
        <v>2.3621399163472206E-2</v>
      </c>
      <c r="E64" s="425">
        <v>9.6066155726759334E-3</v>
      </c>
      <c r="F64" s="425">
        <v>8.2218085380770609E-3</v>
      </c>
      <c r="G64" s="425">
        <v>1.714001692828827E-2</v>
      </c>
      <c r="H64" s="425">
        <v>7.0780618444222232E-2</v>
      </c>
      <c r="I64" s="425">
        <v>0</v>
      </c>
      <c r="J64" s="440">
        <v>4.4430768333121338E-2</v>
      </c>
    </row>
    <row r="65" spans="1:10" x14ac:dyDescent="0.25">
      <c r="A65" s="208"/>
      <c r="B65" s="208"/>
      <c r="C65" s="292"/>
      <c r="D65" s="292"/>
      <c r="E65" s="292"/>
      <c r="F65" s="292"/>
      <c r="G65" s="292"/>
      <c r="H65" s="292"/>
      <c r="I65" s="292"/>
      <c r="J65" s="440"/>
    </row>
    <row r="66" spans="1:10" x14ac:dyDescent="0.25">
      <c r="A66" s="208"/>
      <c r="B66" s="310" t="s">
        <v>87</v>
      </c>
      <c r="C66" s="426">
        <v>3.1877434456864129</v>
      </c>
      <c r="D66" s="426">
        <v>2.0824095516490426</v>
      </c>
      <c r="E66" s="426">
        <v>1.9429252396385801</v>
      </c>
      <c r="F66" s="426">
        <v>0.65538656636006287</v>
      </c>
      <c r="G66" s="426">
        <v>2.6529021047030188</v>
      </c>
      <c r="H66" s="426">
        <v>1.1034088108010964</v>
      </c>
      <c r="I66" s="426">
        <v>0.19509956863590683</v>
      </c>
      <c r="J66" s="441">
        <v>2.5877047892037073</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1969</v>
      </c>
    </row>
    <row r="72" spans="1:10" ht="15.75" x14ac:dyDescent="0.25">
      <c r="B72" s="258"/>
    </row>
    <row r="73" spans="1:10" x14ac:dyDescent="0.25">
      <c r="B73" s="285" t="s">
        <v>1970</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1971</v>
      </c>
      <c r="D75" s="289" t="s">
        <v>1972</v>
      </c>
      <c r="E75" s="289" t="s">
        <v>1973</v>
      </c>
      <c r="F75" s="289" t="s">
        <v>1974</v>
      </c>
      <c r="G75" s="289" t="s">
        <v>1975</v>
      </c>
      <c r="H75" s="289" t="s">
        <v>259</v>
      </c>
      <c r="I75" s="289" t="s">
        <v>87</v>
      </c>
    </row>
    <row r="77" spans="1:10" x14ac:dyDescent="0.25">
      <c r="B77" s="282" t="s">
        <v>1894</v>
      </c>
      <c r="C77" s="311">
        <v>0</v>
      </c>
      <c r="D77" s="311">
        <v>0</v>
      </c>
      <c r="E77" s="311">
        <v>0</v>
      </c>
      <c r="F77" s="311">
        <v>0</v>
      </c>
      <c r="G77" s="311">
        <v>0</v>
      </c>
      <c r="H77" s="311">
        <v>0</v>
      </c>
      <c r="I77" s="311">
        <f t="shared" ref="I77:I87" si="0">SUM(C77:H77)</f>
        <v>0</v>
      </c>
    </row>
    <row r="78" spans="1:10" x14ac:dyDescent="0.25">
      <c r="B78" s="282" t="s">
        <v>1895</v>
      </c>
      <c r="C78" s="311">
        <v>0</v>
      </c>
      <c r="D78" s="311">
        <v>0</v>
      </c>
      <c r="E78" s="311">
        <v>0</v>
      </c>
      <c r="F78" s="311">
        <v>0</v>
      </c>
      <c r="G78" s="311">
        <v>0</v>
      </c>
      <c r="H78" s="311">
        <v>0</v>
      </c>
      <c r="I78" s="311">
        <f t="shared" si="0"/>
        <v>0</v>
      </c>
    </row>
    <row r="79" spans="1:10" x14ac:dyDescent="0.25">
      <c r="B79" s="282" t="s">
        <v>1896</v>
      </c>
      <c r="C79" s="311">
        <v>0</v>
      </c>
      <c r="D79" s="311">
        <v>0</v>
      </c>
      <c r="E79" s="311">
        <v>0</v>
      </c>
      <c r="F79" s="311">
        <v>0</v>
      </c>
      <c r="G79" s="311">
        <v>0</v>
      </c>
      <c r="H79" s="311">
        <v>0</v>
      </c>
      <c r="I79" s="311">
        <f t="shared" si="0"/>
        <v>0</v>
      </c>
    </row>
    <row r="80" spans="1:10" x14ac:dyDescent="0.25">
      <c r="B80" s="282" t="s">
        <v>1897</v>
      </c>
      <c r="C80" s="311">
        <v>0</v>
      </c>
      <c r="D80" s="311">
        <v>0</v>
      </c>
      <c r="E80" s="311">
        <v>0</v>
      </c>
      <c r="F80" s="311">
        <v>0</v>
      </c>
      <c r="G80" s="311">
        <v>0</v>
      </c>
      <c r="H80" s="311">
        <v>0</v>
      </c>
      <c r="I80" s="311">
        <f t="shared" si="0"/>
        <v>0</v>
      </c>
    </row>
    <row r="81" spans="2:20" x14ac:dyDescent="0.25">
      <c r="B81" s="282" t="s">
        <v>1898</v>
      </c>
      <c r="C81" s="311">
        <v>0</v>
      </c>
      <c r="D81" s="311">
        <v>0</v>
      </c>
      <c r="E81" s="311">
        <v>0</v>
      </c>
      <c r="F81" s="311">
        <v>0</v>
      </c>
      <c r="G81" s="311">
        <v>0</v>
      </c>
      <c r="H81" s="311">
        <v>0</v>
      </c>
      <c r="I81" s="311">
        <f t="shared" si="0"/>
        <v>0</v>
      </c>
    </row>
    <row r="82" spans="2:20" x14ac:dyDescent="0.25">
      <c r="B82" s="282" t="s">
        <v>1899</v>
      </c>
      <c r="C82" s="311">
        <v>0</v>
      </c>
      <c r="D82" s="311">
        <v>0</v>
      </c>
      <c r="E82" s="311">
        <v>0</v>
      </c>
      <c r="F82" s="311">
        <v>0</v>
      </c>
      <c r="G82" s="311">
        <v>0</v>
      </c>
      <c r="H82" s="311">
        <v>0</v>
      </c>
      <c r="I82" s="311">
        <f t="shared" si="0"/>
        <v>0</v>
      </c>
    </row>
    <row r="83" spans="2:20" x14ac:dyDescent="0.25">
      <c r="B83" s="282" t="s">
        <v>1900</v>
      </c>
      <c r="C83" s="311">
        <v>0</v>
      </c>
      <c r="D83" s="311">
        <v>0</v>
      </c>
      <c r="E83" s="311">
        <v>0</v>
      </c>
      <c r="F83" s="311">
        <v>0</v>
      </c>
      <c r="G83" s="311">
        <v>0</v>
      </c>
      <c r="H83" s="311">
        <v>0</v>
      </c>
      <c r="I83" s="311">
        <f t="shared" si="0"/>
        <v>0</v>
      </c>
    </row>
    <row r="84" spans="2:20" x14ac:dyDescent="0.25">
      <c r="B84" s="282" t="s">
        <v>1901</v>
      </c>
      <c r="C84" s="311">
        <v>0</v>
      </c>
      <c r="D84" s="311">
        <v>0</v>
      </c>
      <c r="E84" s="311">
        <v>0</v>
      </c>
      <c r="F84" s="311">
        <v>0</v>
      </c>
      <c r="G84" s="311">
        <v>0</v>
      </c>
      <c r="H84" s="311">
        <v>0</v>
      </c>
      <c r="I84" s="311">
        <f t="shared" si="0"/>
        <v>0</v>
      </c>
    </row>
    <row r="85" spans="2:20" x14ac:dyDescent="0.25">
      <c r="B85" s="282" t="s">
        <v>1902</v>
      </c>
      <c r="C85" s="311">
        <v>0</v>
      </c>
      <c r="D85" s="311">
        <v>0</v>
      </c>
      <c r="E85" s="311">
        <v>0</v>
      </c>
      <c r="F85" s="311">
        <v>0</v>
      </c>
      <c r="G85" s="311">
        <v>0</v>
      </c>
      <c r="H85" s="311">
        <v>0</v>
      </c>
      <c r="I85" s="311">
        <f t="shared" si="0"/>
        <v>0</v>
      </c>
    </row>
    <row r="86" spans="2:20" x14ac:dyDescent="0.25">
      <c r="B86" s="282" t="s">
        <v>1936</v>
      </c>
      <c r="C86" s="311">
        <v>0</v>
      </c>
      <c r="D86" s="311">
        <v>0</v>
      </c>
      <c r="E86" s="311">
        <v>0</v>
      </c>
      <c r="F86" s="311">
        <v>0</v>
      </c>
      <c r="G86" s="311">
        <v>0</v>
      </c>
      <c r="H86" s="311">
        <v>0</v>
      </c>
      <c r="I86" s="311">
        <f t="shared" si="0"/>
        <v>0</v>
      </c>
    </row>
    <row r="87" spans="2:20" x14ac:dyDescent="0.25">
      <c r="B87" s="18" t="s">
        <v>85</v>
      </c>
      <c r="C87" s="311">
        <v>0</v>
      </c>
      <c r="D87" s="311">
        <v>0</v>
      </c>
      <c r="E87" s="311">
        <v>0</v>
      </c>
      <c r="F87" s="311">
        <v>0</v>
      </c>
      <c r="G87" s="311">
        <v>0</v>
      </c>
      <c r="H87" s="311">
        <v>0</v>
      </c>
      <c r="I87" s="311">
        <f t="shared" si="0"/>
        <v>0</v>
      </c>
    </row>
    <row r="88" spans="2:20" x14ac:dyDescent="0.25">
      <c r="B88" s="308" t="s">
        <v>87</v>
      </c>
      <c r="C88" s="312">
        <f t="shared" ref="C88:I88" si="1">SUM(C77:C87)</f>
        <v>0</v>
      </c>
      <c r="D88" s="312">
        <f t="shared" si="1"/>
        <v>0</v>
      </c>
      <c r="E88" s="312">
        <f t="shared" si="1"/>
        <v>0</v>
      </c>
      <c r="F88" s="312">
        <f t="shared" si="1"/>
        <v>0</v>
      </c>
      <c r="G88" s="312">
        <f t="shared" si="1"/>
        <v>0</v>
      </c>
      <c r="H88" s="312">
        <f t="shared" si="1"/>
        <v>0</v>
      </c>
      <c r="I88" s="312">
        <f t="shared" si="1"/>
        <v>0</v>
      </c>
    </row>
    <row r="89" spans="2:20" x14ac:dyDescent="0.25">
      <c r="B89" s="151"/>
      <c r="C89" s="313"/>
      <c r="D89" s="313"/>
      <c r="E89" s="313"/>
      <c r="F89" s="313"/>
      <c r="G89" s="313"/>
      <c r="H89" s="313"/>
      <c r="I89" s="313"/>
    </row>
    <row r="90" spans="2:20" x14ac:dyDescent="0.25">
      <c r="B90" s="151"/>
      <c r="C90" s="313"/>
      <c r="D90" s="313"/>
      <c r="E90" s="313"/>
      <c r="F90" s="313"/>
      <c r="G90" s="313"/>
      <c r="H90" s="313"/>
      <c r="I90" s="313"/>
    </row>
    <row r="91" spans="2:20" x14ac:dyDescent="0.25">
      <c r="B91" s="151"/>
      <c r="C91" s="313"/>
      <c r="D91" s="313"/>
      <c r="E91" s="313"/>
      <c r="F91" s="313"/>
      <c r="G91" s="313"/>
      <c r="H91" s="313"/>
      <c r="I91" s="313"/>
    </row>
    <row r="93" spans="2:20" ht="15.75" x14ac:dyDescent="0.25">
      <c r="B93" s="258" t="s">
        <v>1976</v>
      </c>
    </row>
    <row r="94" spans="2:20" x14ac:dyDescent="0.25">
      <c r="B94" s="285" t="s">
        <v>1970</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4" t="s">
        <v>461</v>
      </c>
      <c r="K96" s="314" t="s">
        <v>1977</v>
      </c>
      <c r="L96" s="314" t="s">
        <v>459</v>
      </c>
      <c r="M96" s="314" t="s">
        <v>2</v>
      </c>
      <c r="N96" s="314" t="s">
        <v>257</v>
      </c>
      <c r="O96" s="314" t="s">
        <v>463</v>
      </c>
      <c r="P96" s="314" t="s">
        <v>476</v>
      </c>
      <c r="Q96" s="314" t="s">
        <v>450</v>
      </c>
      <c r="R96" s="314" t="s">
        <v>1978</v>
      </c>
      <c r="S96" s="314" t="s">
        <v>724</v>
      </c>
      <c r="T96" s="314" t="s">
        <v>87</v>
      </c>
    </row>
    <row r="98" spans="2:20" x14ac:dyDescent="0.25">
      <c r="B98" s="282" t="s">
        <v>1894</v>
      </c>
      <c r="C98" s="311">
        <v>0</v>
      </c>
      <c r="D98" s="311">
        <v>0</v>
      </c>
      <c r="E98" s="311">
        <v>0</v>
      </c>
      <c r="F98" s="311">
        <v>0</v>
      </c>
      <c r="G98" s="311">
        <v>0</v>
      </c>
      <c r="H98" s="311">
        <v>0</v>
      </c>
      <c r="I98" s="311">
        <v>0</v>
      </c>
      <c r="J98" s="311">
        <v>0</v>
      </c>
      <c r="K98" s="311">
        <v>0</v>
      </c>
      <c r="L98" s="311">
        <v>0</v>
      </c>
      <c r="M98" s="311">
        <v>0</v>
      </c>
      <c r="N98" s="311">
        <v>0</v>
      </c>
      <c r="O98" s="311">
        <v>0</v>
      </c>
      <c r="P98" s="311">
        <v>0</v>
      </c>
      <c r="Q98" s="311">
        <v>0</v>
      </c>
      <c r="R98" s="311">
        <v>0</v>
      </c>
      <c r="S98" s="311">
        <v>0</v>
      </c>
      <c r="T98" s="311">
        <f t="shared" ref="T98:T108" si="2">SUM(D98:S98)</f>
        <v>0</v>
      </c>
    </row>
    <row r="99" spans="2:20" x14ac:dyDescent="0.25">
      <c r="B99" s="282" t="s">
        <v>1895</v>
      </c>
      <c r="C99" s="311">
        <v>0</v>
      </c>
      <c r="D99" s="311">
        <v>0</v>
      </c>
      <c r="E99" s="311">
        <v>0</v>
      </c>
      <c r="F99" s="311">
        <v>0</v>
      </c>
      <c r="G99" s="311">
        <v>0</v>
      </c>
      <c r="H99" s="311">
        <v>0</v>
      </c>
      <c r="I99" s="311">
        <v>0</v>
      </c>
      <c r="J99" s="311">
        <v>0</v>
      </c>
      <c r="K99" s="311">
        <v>0</v>
      </c>
      <c r="L99" s="311">
        <v>0</v>
      </c>
      <c r="M99" s="311">
        <v>0</v>
      </c>
      <c r="N99" s="311">
        <v>0</v>
      </c>
      <c r="O99" s="311">
        <v>0</v>
      </c>
      <c r="P99" s="311">
        <v>0</v>
      </c>
      <c r="Q99" s="311">
        <v>0</v>
      </c>
      <c r="R99" s="311">
        <v>0</v>
      </c>
      <c r="S99" s="311">
        <v>0</v>
      </c>
      <c r="T99" s="311">
        <f t="shared" si="2"/>
        <v>0</v>
      </c>
    </row>
    <row r="100" spans="2:20" x14ac:dyDescent="0.25">
      <c r="B100" s="282" t="s">
        <v>1896</v>
      </c>
      <c r="C100" s="311">
        <v>0</v>
      </c>
      <c r="D100" s="311">
        <v>0</v>
      </c>
      <c r="E100" s="311">
        <v>0</v>
      </c>
      <c r="F100" s="311">
        <v>0</v>
      </c>
      <c r="G100" s="311">
        <v>0</v>
      </c>
      <c r="H100" s="311">
        <v>0</v>
      </c>
      <c r="I100" s="311">
        <v>0</v>
      </c>
      <c r="J100" s="311">
        <v>0</v>
      </c>
      <c r="K100" s="311">
        <v>0</v>
      </c>
      <c r="L100" s="311">
        <v>0</v>
      </c>
      <c r="M100" s="311">
        <v>0</v>
      </c>
      <c r="N100" s="311">
        <v>0</v>
      </c>
      <c r="O100" s="311">
        <v>0</v>
      </c>
      <c r="P100" s="311">
        <v>0</v>
      </c>
      <c r="Q100" s="311">
        <v>0</v>
      </c>
      <c r="R100" s="311">
        <v>0</v>
      </c>
      <c r="S100" s="311">
        <v>0</v>
      </c>
      <c r="T100" s="311">
        <f t="shared" si="2"/>
        <v>0</v>
      </c>
    </row>
    <row r="101" spans="2:20" x14ac:dyDescent="0.25">
      <c r="B101" s="282" t="s">
        <v>1897</v>
      </c>
      <c r="C101" s="311">
        <v>0</v>
      </c>
      <c r="D101" s="311">
        <v>0</v>
      </c>
      <c r="E101" s="311">
        <v>0</v>
      </c>
      <c r="F101" s="311">
        <v>0</v>
      </c>
      <c r="G101" s="311">
        <v>0</v>
      </c>
      <c r="H101" s="311">
        <v>0</v>
      </c>
      <c r="I101" s="311">
        <v>0</v>
      </c>
      <c r="J101" s="311">
        <v>0</v>
      </c>
      <c r="K101" s="311">
        <v>0</v>
      </c>
      <c r="L101" s="311">
        <v>0</v>
      </c>
      <c r="M101" s="311">
        <v>0</v>
      </c>
      <c r="N101" s="311">
        <v>0</v>
      </c>
      <c r="O101" s="311">
        <v>0</v>
      </c>
      <c r="P101" s="311">
        <v>0</v>
      </c>
      <c r="Q101" s="311">
        <v>0</v>
      </c>
      <c r="R101" s="311">
        <v>0</v>
      </c>
      <c r="S101" s="311">
        <v>0</v>
      </c>
      <c r="T101" s="311">
        <f t="shared" si="2"/>
        <v>0</v>
      </c>
    </row>
    <row r="102" spans="2:20" x14ac:dyDescent="0.25">
      <c r="B102" s="282" t="s">
        <v>1898</v>
      </c>
      <c r="C102" s="311">
        <v>0</v>
      </c>
      <c r="D102" s="311">
        <v>0</v>
      </c>
      <c r="E102" s="311">
        <v>0</v>
      </c>
      <c r="F102" s="311">
        <v>0</v>
      </c>
      <c r="G102" s="311">
        <v>0</v>
      </c>
      <c r="H102" s="311">
        <v>0</v>
      </c>
      <c r="I102" s="311">
        <v>0</v>
      </c>
      <c r="J102" s="311">
        <v>0</v>
      </c>
      <c r="K102" s="311">
        <v>0</v>
      </c>
      <c r="L102" s="311">
        <v>0</v>
      </c>
      <c r="M102" s="311">
        <v>0</v>
      </c>
      <c r="N102" s="311">
        <v>0</v>
      </c>
      <c r="O102" s="311">
        <v>0</v>
      </c>
      <c r="P102" s="311">
        <v>0</v>
      </c>
      <c r="Q102" s="311">
        <v>0</v>
      </c>
      <c r="R102" s="311">
        <v>0</v>
      </c>
      <c r="S102" s="311">
        <v>0</v>
      </c>
      <c r="T102" s="311">
        <f t="shared" si="2"/>
        <v>0</v>
      </c>
    </row>
    <row r="103" spans="2:20" x14ac:dyDescent="0.25">
      <c r="B103" s="282" t="s">
        <v>1899</v>
      </c>
      <c r="C103" s="311">
        <v>0</v>
      </c>
      <c r="D103" s="311">
        <v>0</v>
      </c>
      <c r="E103" s="311">
        <v>0</v>
      </c>
      <c r="F103" s="311">
        <v>0</v>
      </c>
      <c r="G103" s="311">
        <v>0</v>
      </c>
      <c r="H103" s="311">
        <v>0</v>
      </c>
      <c r="I103" s="311">
        <v>0</v>
      </c>
      <c r="J103" s="311">
        <v>0</v>
      </c>
      <c r="K103" s="311">
        <v>0</v>
      </c>
      <c r="L103" s="311">
        <v>0</v>
      </c>
      <c r="M103" s="311">
        <v>0</v>
      </c>
      <c r="N103" s="311">
        <v>0</v>
      </c>
      <c r="O103" s="311">
        <v>0</v>
      </c>
      <c r="P103" s="311">
        <v>0</v>
      </c>
      <c r="Q103" s="311">
        <v>0</v>
      </c>
      <c r="R103" s="311">
        <v>0</v>
      </c>
      <c r="S103" s="311">
        <v>0</v>
      </c>
      <c r="T103" s="311">
        <f t="shared" si="2"/>
        <v>0</v>
      </c>
    </row>
    <row r="104" spans="2:20" x14ac:dyDescent="0.25">
      <c r="B104" s="282" t="s">
        <v>1900</v>
      </c>
      <c r="C104" s="311">
        <v>0</v>
      </c>
      <c r="D104" s="311">
        <v>0</v>
      </c>
      <c r="E104" s="311">
        <v>0</v>
      </c>
      <c r="F104" s="311">
        <v>0</v>
      </c>
      <c r="G104" s="311">
        <v>0</v>
      </c>
      <c r="H104" s="311">
        <v>0</v>
      </c>
      <c r="I104" s="311">
        <v>0</v>
      </c>
      <c r="J104" s="311">
        <v>0</v>
      </c>
      <c r="K104" s="311">
        <v>0</v>
      </c>
      <c r="L104" s="311">
        <v>0</v>
      </c>
      <c r="M104" s="311">
        <v>0</v>
      </c>
      <c r="N104" s="311">
        <v>0</v>
      </c>
      <c r="O104" s="311">
        <v>0</v>
      </c>
      <c r="P104" s="311">
        <v>0</v>
      </c>
      <c r="Q104" s="311">
        <v>0</v>
      </c>
      <c r="R104" s="311">
        <v>0</v>
      </c>
      <c r="S104" s="311">
        <v>0</v>
      </c>
      <c r="T104" s="311">
        <f t="shared" si="2"/>
        <v>0</v>
      </c>
    </row>
    <row r="105" spans="2:20" x14ac:dyDescent="0.25">
      <c r="B105" s="282" t="s">
        <v>1901</v>
      </c>
      <c r="C105" s="311">
        <v>0</v>
      </c>
      <c r="D105" s="311">
        <v>0</v>
      </c>
      <c r="E105" s="311">
        <v>0</v>
      </c>
      <c r="F105" s="311">
        <v>0</v>
      </c>
      <c r="G105" s="311">
        <v>0</v>
      </c>
      <c r="H105" s="311">
        <v>0</v>
      </c>
      <c r="I105" s="311">
        <v>0</v>
      </c>
      <c r="J105" s="311">
        <v>0</v>
      </c>
      <c r="K105" s="311">
        <v>0</v>
      </c>
      <c r="L105" s="311">
        <v>0</v>
      </c>
      <c r="M105" s="311">
        <v>0</v>
      </c>
      <c r="N105" s="311">
        <v>0</v>
      </c>
      <c r="O105" s="311">
        <v>0</v>
      </c>
      <c r="P105" s="311">
        <v>0</v>
      </c>
      <c r="Q105" s="311">
        <v>0</v>
      </c>
      <c r="R105" s="311">
        <v>0</v>
      </c>
      <c r="S105" s="311">
        <v>0</v>
      </c>
      <c r="T105" s="311">
        <f t="shared" si="2"/>
        <v>0</v>
      </c>
    </row>
    <row r="106" spans="2:20" x14ac:dyDescent="0.25">
      <c r="B106" s="282" t="s">
        <v>1902</v>
      </c>
      <c r="C106" s="311">
        <v>0</v>
      </c>
      <c r="D106" s="311">
        <v>0</v>
      </c>
      <c r="E106" s="311">
        <v>0</v>
      </c>
      <c r="F106" s="311">
        <v>0</v>
      </c>
      <c r="G106" s="311">
        <v>0</v>
      </c>
      <c r="H106" s="311">
        <v>0</v>
      </c>
      <c r="I106" s="311">
        <v>0</v>
      </c>
      <c r="J106" s="311">
        <v>0</v>
      </c>
      <c r="K106" s="311">
        <v>0</v>
      </c>
      <c r="L106" s="311">
        <v>0</v>
      </c>
      <c r="M106" s="311">
        <v>0</v>
      </c>
      <c r="N106" s="311">
        <v>0</v>
      </c>
      <c r="O106" s="311">
        <v>0</v>
      </c>
      <c r="P106" s="311">
        <v>0</v>
      </c>
      <c r="Q106" s="311">
        <v>0</v>
      </c>
      <c r="R106" s="311">
        <v>0</v>
      </c>
      <c r="S106" s="311">
        <v>0</v>
      </c>
      <c r="T106" s="311">
        <f t="shared" si="2"/>
        <v>0</v>
      </c>
    </row>
    <row r="107" spans="2:20" x14ac:dyDescent="0.25">
      <c r="B107" s="282" t="s">
        <v>1936</v>
      </c>
      <c r="C107" s="311">
        <v>0</v>
      </c>
      <c r="D107" s="311">
        <v>0</v>
      </c>
      <c r="E107" s="311">
        <v>0</v>
      </c>
      <c r="F107" s="311">
        <v>0</v>
      </c>
      <c r="G107" s="311">
        <v>0</v>
      </c>
      <c r="H107" s="311">
        <v>0</v>
      </c>
      <c r="I107" s="311">
        <v>0</v>
      </c>
      <c r="J107" s="311">
        <v>0</v>
      </c>
      <c r="K107" s="311">
        <v>0</v>
      </c>
      <c r="L107" s="311">
        <v>0</v>
      </c>
      <c r="M107" s="311">
        <v>0</v>
      </c>
      <c r="N107" s="311">
        <v>0</v>
      </c>
      <c r="O107" s="311">
        <v>0</v>
      </c>
      <c r="P107" s="311">
        <v>0</v>
      </c>
      <c r="Q107" s="311">
        <v>0</v>
      </c>
      <c r="R107" s="311">
        <v>0</v>
      </c>
      <c r="S107" s="311">
        <v>0</v>
      </c>
      <c r="T107" s="311">
        <f t="shared" si="2"/>
        <v>0</v>
      </c>
    </row>
    <row r="108" spans="2:20" x14ac:dyDescent="0.25">
      <c r="B108" s="18" t="s">
        <v>85</v>
      </c>
      <c r="C108" s="311">
        <v>0</v>
      </c>
      <c r="D108" s="311">
        <v>0</v>
      </c>
      <c r="E108" s="311">
        <v>0</v>
      </c>
      <c r="F108" s="311">
        <v>0</v>
      </c>
      <c r="G108" s="311">
        <v>0</v>
      </c>
      <c r="H108" s="311">
        <v>0</v>
      </c>
      <c r="I108" s="311">
        <v>0</v>
      </c>
      <c r="J108" s="311">
        <v>0</v>
      </c>
      <c r="K108" s="311">
        <v>0</v>
      </c>
      <c r="L108" s="311">
        <v>0</v>
      </c>
      <c r="M108" s="311">
        <v>0</v>
      </c>
      <c r="N108" s="311">
        <v>0</v>
      </c>
      <c r="O108" s="311">
        <v>0</v>
      </c>
      <c r="P108" s="311">
        <v>0</v>
      </c>
      <c r="Q108" s="311">
        <v>0</v>
      </c>
      <c r="R108" s="311">
        <v>0</v>
      </c>
      <c r="S108" s="311">
        <v>0</v>
      </c>
      <c r="T108" s="311">
        <f t="shared" si="2"/>
        <v>0</v>
      </c>
    </row>
    <row r="109" spans="2:20" x14ac:dyDescent="0.25">
      <c r="B109" s="308" t="s">
        <v>87</v>
      </c>
      <c r="C109" s="312">
        <f t="shared" ref="C109:T109" si="3">SUM(C98:C108)</f>
        <v>0</v>
      </c>
      <c r="D109" s="312">
        <f t="shared" si="3"/>
        <v>0</v>
      </c>
      <c r="E109" s="312">
        <f t="shared" si="3"/>
        <v>0</v>
      </c>
      <c r="F109" s="312">
        <f t="shared" si="3"/>
        <v>0</v>
      </c>
      <c r="G109" s="312">
        <f t="shared" si="3"/>
        <v>0</v>
      </c>
      <c r="H109" s="312">
        <f t="shared" si="3"/>
        <v>0</v>
      </c>
      <c r="I109" s="312">
        <f t="shared" si="3"/>
        <v>0</v>
      </c>
      <c r="J109" s="312">
        <f t="shared" si="3"/>
        <v>0</v>
      </c>
      <c r="K109" s="312">
        <f t="shared" si="3"/>
        <v>0</v>
      </c>
      <c r="L109" s="312">
        <f t="shared" si="3"/>
        <v>0</v>
      </c>
      <c r="M109" s="312">
        <f t="shared" si="3"/>
        <v>0</v>
      </c>
      <c r="N109" s="312">
        <f t="shared" si="3"/>
        <v>0</v>
      </c>
      <c r="O109" s="312">
        <f t="shared" si="3"/>
        <v>0</v>
      </c>
      <c r="P109" s="312">
        <f t="shared" si="3"/>
        <v>0</v>
      </c>
      <c r="Q109" s="312">
        <f t="shared" si="3"/>
        <v>0</v>
      </c>
      <c r="R109" s="312">
        <f t="shared" si="3"/>
        <v>0</v>
      </c>
      <c r="S109" s="312">
        <f t="shared" si="3"/>
        <v>0</v>
      </c>
      <c r="T109" s="312">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election activeCell="T50" sqref="T50"/>
    </sheetView>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1979</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1980</v>
      </c>
      <c r="C9" s="434">
        <v>0</v>
      </c>
      <c r="D9" s="434">
        <v>0</v>
      </c>
      <c r="E9" s="434">
        <v>0</v>
      </c>
      <c r="F9" s="434">
        <v>0</v>
      </c>
      <c r="G9" s="434">
        <v>0</v>
      </c>
      <c r="H9" s="434">
        <v>0</v>
      </c>
      <c r="I9" s="434">
        <v>0</v>
      </c>
      <c r="J9" s="434">
        <v>0</v>
      </c>
      <c r="K9" s="434">
        <v>0</v>
      </c>
      <c r="L9" s="434">
        <v>0</v>
      </c>
      <c r="M9" s="435">
        <v>0</v>
      </c>
    </row>
    <row r="10" spans="2:13" x14ac:dyDescent="0.25">
      <c r="B10" s="208" t="s">
        <v>1981</v>
      </c>
      <c r="C10" s="435">
        <v>0</v>
      </c>
      <c r="D10" s="435">
        <v>0</v>
      </c>
      <c r="E10" s="435">
        <v>0</v>
      </c>
      <c r="F10" s="435">
        <v>0</v>
      </c>
      <c r="G10" s="435">
        <v>0</v>
      </c>
      <c r="H10" s="435">
        <v>0</v>
      </c>
      <c r="I10" s="435">
        <v>0</v>
      </c>
      <c r="J10" s="435">
        <v>0</v>
      </c>
      <c r="K10" s="435">
        <v>0</v>
      </c>
      <c r="L10" s="435">
        <v>0</v>
      </c>
      <c r="M10" s="435">
        <v>0</v>
      </c>
    </row>
    <row r="11" spans="2:13" ht="30" customHeight="1" x14ac:dyDescent="0.25">
      <c r="B11" s="299" t="s">
        <v>1982</v>
      </c>
      <c r="C11" s="435">
        <v>0</v>
      </c>
      <c r="D11" s="435">
        <v>0</v>
      </c>
      <c r="E11" s="435">
        <v>0</v>
      </c>
      <c r="F11" s="435">
        <v>0</v>
      </c>
      <c r="G11" s="435">
        <v>0</v>
      </c>
      <c r="H11" s="435">
        <v>0</v>
      </c>
      <c r="I11" s="435">
        <v>0</v>
      </c>
      <c r="J11" s="435">
        <v>0</v>
      </c>
      <c r="K11" s="435">
        <v>0</v>
      </c>
      <c r="L11" s="435">
        <v>0</v>
      </c>
      <c r="M11" s="435">
        <v>0</v>
      </c>
    </row>
    <row r="12" spans="2:13" x14ac:dyDescent="0.25">
      <c r="B12" s="315" t="s">
        <v>1983</v>
      </c>
      <c r="C12" s="435">
        <v>0</v>
      </c>
      <c r="D12" s="435">
        <v>0</v>
      </c>
      <c r="E12" s="435">
        <v>0</v>
      </c>
      <c r="F12" s="435">
        <v>1.47</v>
      </c>
      <c r="G12" s="435">
        <v>2.64</v>
      </c>
      <c r="H12" s="435">
        <v>1.25</v>
      </c>
      <c r="I12" s="435">
        <v>6.8</v>
      </c>
      <c r="J12" s="435">
        <v>4.1900000000000004</v>
      </c>
      <c r="K12" s="435">
        <v>0.43919999999999998</v>
      </c>
      <c r="L12" s="435">
        <v>0.2762</v>
      </c>
      <c r="M12" s="435">
        <v>17.07</v>
      </c>
    </row>
    <row r="13" spans="2:13" x14ac:dyDescent="0.25">
      <c r="B13" s="315" t="s">
        <v>1984</v>
      </c>
      <c r="C13" s="435">
        <v>0</v>
      </c>
      <c r="D13" s="435">
        <v>0</v>
      </c>
      <c r="E13" s="435">
        <v>0</v>
      </c>
      <c r="F13" s="435">
        <v>0</v>
      </c>
      <c r="G13" s="435">
        <v>0</v>
      </c>
      <c r="H13" s="435">
        <v>0</v>
      </c>
      <c r="I13" s="435">
        <v>0</v>
      </c>
      <c r="J13" s="435">
        <v>0</v>
      </c>
      <c r="K13" s="435">
        <v>0</v>
      </c>
      <c r="L13" s="435">
        <v>0</v>
      </c>
      <c r="M13" s="435">
        <v>0</v>
      </c>
    </row>
    <row r="14" spans="2:13" x14ac:dyDescent="0.25">
      <c r="B14" s="316" t="s">
        <v>1985</v>
      </c>
      <c r="C14" s="435">
        <v>0</v>
      </c>
      <c r="D14" s="435">
        <v>0</v>
      </c>
      <c r="E14" s="435">
        <v>0</v>
      </c>
      <c r="F14" s="435">
        <v>0</v>
      </c>
      <c r="G14" s="435">
        <v>0</v>
      </c>
      <c r="H14" s="435">
        <v>0</v>
      </c>
      <c r="I14" s="435">
        <v>0</v>
      </c>
      <c r="J14" s="435">
        <v>0</v>
      </c>
      <c r="K14" s="435">
        <v>0</v>
      </c>
      <c r="L14" s="435">
        <v>0</v>
      </c>
      <c r="M14" s="435">
        <v>0</v>
      </c>
    </row>
    <row r="15" spans="2:13" x14ac:dyDescent="0.25">
      <c r="B15" s="316" t="s">
        <v>1986</v>
      </c>
      <c r="C15" s="435">
        <v>0</v>
      </c>
      <c r="D15" s="435">
        <v>0</v>
      </c>
      <c r="E15" s="435">
        <v>0</v>
      </c>
      <c r="F15" s="435">
        <v>0</v>
      </c>
      <c r="G15" s="435">
        <v>0</v>
      </c>
      <c r="H15" s="435">
        <v>0</v>
      </c>
      <c r="I15" s="435">
        <v>0</v>
      </c>
      <c r="J15" s="435">
        <v>0</v>
      </c>
      <c r="K15" s="435">
        <v>0</v>
      </c>
      <c r="L15" s="435">
        <v>0</v>
      </c>
      <c r="M15" s="435">
        <v>0</v>
      </c>
    </row>
    <row r="16" spans="2:13" x14ac:dyDescent="0.25">
      <c r="B16" s="208" t="s">
        <v>1987</v>
      </c>
      <c r="C16" s="435">
        <v>0</v>
      </c>
      <c r="D16" s="435">
        <v>0</v>
      </c>
      <c r="E16" s="435">
        <v>0</v>
      </c>
      <c r="F16" s="435">
        <v>0</v>
      </c>
      <c r="G16" s="435">
        <v>0</v>
      </c>
      <c r="H16" s="435">
        <v>0</v>
      </c>
      <c r="I16" s="435">
        <v>0</v>
      </c>
      <c r="J16" s="435">
        <v>0</v>
      </c>
      <c r="K16" s="435">
        <v>0</v>
      </c>
      <c r="L16" s="435">
        <v>0</v>
      </c>
      <c r="M16" s="435">
        <v>0</v>
      </c>
    </row>
    <row r="17" spans="2:13" x14ac:dyDescent="0.25">
      <c r="B17" s="316" t="s">
        <v>1988</v>
      </c>
      <c r="C17" s="435">
        <v>0</v>
      </c>
      <c r="D17" s="435">
        <v>0</v>
      </c>
      <c r="E17" s="435">
        <v>0</v>
      </c>
      <c r="F17" s="435">
        <v>0</v>
      </c>
      <c r="G17" s="435">
        <v>0</v>
      </c>
      <c r="H17" s="435">
        <v>0</v>
      </c>
      <c r="I17" s="435">
        <v>0</v>
      </c>
      <c r="J17" s="435">
        <v>0</v>
      </c>
      <c r="K17" s="435">
        <v>0</v>
      </c>
      <c r="L17" s="435">
        <v>0</v>
      </c>
      <c r="M17" s="435">
        <v>0</v>
      </c>
    </row>
    <row r="18" spans="2:13" x14ac:dyDescent="0.25">
      <c r="B18" s="317" t="s">
        <v>1989</v>
      </c>
      <c r="C18" s="435">
        <v>0</v>
      </c>
      <c r="D18" s="435">
        <v>0</v>
      </c>
      <c r="E18" s="435">
        <v>0</v>
      </c>
      <c r="F18" s="435">
        <v>0</v>
      </c>
      <c r="G18" s="435">
        <v>0</v>
      </c>
      <c r="H18" s="435">
        <v>0</v>
      </c>
      <c r="I18" s="435">
        <v>0</v>
      </c>
      <c r="J18" s="435">
        <v>0</v>
      </c>
      <c r="K18" s="435">
        <v>0</v>
      </c>
      <c r="L18" s="435">
        <v>0</v>
      </c>
      <c r="M18" s="435">
        <v>0</v>
      </c>
    </row>
    <row r="19" spans="2:13" x14ac:dyDescent="0.25">
      <c r="B19" s="18" t="s">
        <v>85</v>
      </c>
      <c r="C19" s="435">
        <v>0</v>
      </c>
      <c r="D19" s="435">
        <v>0</v>
      </c>
      <c r="E19" s="435">
        <v>0</v>
      </c>
      <c r="F19" s="435">
        <v>0</v>
      </c>
      <c r="G19" s="435">
        <v>0</v>
      </c>
      <c r="H19" s="435">
        <v>0</v>
      </c>
      <c r="I19" s="435">
        <v>0</v>
      </c>
      <c r="J19" s="435">
        <v>0</v>
      </c>
      <c r="K19" s="435">
        <v>0</v>
      </c>
      <c r="L19" s="435">
        <v>0</v>
      </c>
      <c r="M19" s="435">
        <v>0</v>
      </c>
    </row>
    <row r="20" spans="2:13" x14ac:dyDescent="0.25">
      <c r="B20" s="308" t="s">
        <v>87</v>
      </c>
      <c r="C20" s="424">
        <v>0</v>
      </c>
      <c r="D20" s="424">
        <v>0</v>
      </c>
      <c r="E20" s="424">
        <v>0</v>
      </c>
      <c r="F20" s="424">
        <v>1.47</v>
      </c>
      <c r="G20" s="424">
        <v>2.64</v>
      </c>
      <c r="H20" s="424">
        <v>1.25</v>
      </c>
      <c r="I20" s="424">
        <v>6.8</v>
      </c>
      <c r="J20" s="424">
        <v>4.1900000000000004</v>
      </c>
      <c r="K20" s="424">
        <v>0.43919999999999998</v>
      </c>
      <c r="L20" s="424">
        <v>0.2762</v>
      </c>
      <c r="M20" s="424">
        <v>17.07</v>
      </c>
    </row>
    <row r="21" spans="2:13" x14ac:dyDescent="0.25">
      <c r="B21" s="254" t="s">
        <v>1990</v>
      </c>
    </row>
    <row r="25" spans="2:13" ht="15.75" x14ac:dyDescent="0.25">
      <c r="B25" s="258" t="s">
        <v>1991</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1980</v>
      </c>
      <c r="C29" s="434">
        <v>0</v>
      </c>
      <c r="D29" s="434">
        <v>0</v>
      </c>
      <c r="E29" s="434">
        <v>0</v>
      </c>
      <c r="F29" s="434">
        <v>0</v>
      </c>
      <c r="G29" s="434">
        <v>0</v>
      </c>
      <c r="H29" s="434">
        <v>0</v>
      </c>
      <c r="I29" s="434">
        <v>0</v>
      </c>
      <c r="J29" s="434">
        <v>0</v>
      </c>
      <c r="K29" s="434">
        <v>0</v>
      </c>
      <c r="L29" s="434">
        <v>0</v>
      </c>
      <c r="M29" s="435">
        <v>0</v>
      </c>
    </row>
    <row r="30" spans="2:13" x14ac:dyDescent="0.25">
      <c r="B30" s="208" t="s">
        <v>1981</v>
      </c>
      <c r="C30" s="435">
        <v>0</v>
      </c>
      <c r="D30" s="435">
        <v>0</v>
      </c>
      <c r="E30" s="435">
        <v>0</v>
      </c>
      <c r="F30" s="435">
        <v>0</v>
      </c>
      <c r="G30" s="435">
        <v>0</v>
      </c>
      <c r="H30" s="435">
        <v>0</v>
      </c>
      <c r="I30" s="435">
        <v>0</v>
      </c>
      <c r="J30" s="435">
        <v>0</v>
      </c>
      <c r="K30" s="435">
        <v>0</v>
      </c>
      <c r="L30" s="435">
        <v>0</v>
      </c>
      <c r="M30" s="435">
        <v>0</v>
      </c>
    </row>
    <row r="31" spans="2:13" ht="30" x14ac:dyDescent="0.25">
      <c r="B31" s="299" t="s">
        <v>1982</v>
      </c>
      <c r="C31" s="435">
        <v>0</v>
      </c>
      <c r="D31" s="435">
        <v>0</v>
      </c>
      <c r="E31" s="435">
        <v>0</v>
      </c>
      <c r="F31" s="435">
        <v>0</v>
      </c>
      <c r="G31" s="435">
        <v>0</v>
      </c>
      <c r="H31" s="435">
        <v>0</v>
      </c>
      <c r="I31" s="435">
        <v>0</v>
      </c>
      <c r="J31" s="435">
        <v>0</v>
      </c>
      <c r="K31" s="435">
        <v>0</v>
      </c>
      <c r="L31" s="435">
        <v>0</v>
      </c>
      <c r="M31" s="435">
        <v>0</v>
      </c>
    </row>
    <row r="32" spans="2:13" x14ac:dyDescent="0.25">
      <c r="B32" s="315" t="s">
        <v>1983</v>
      </c>
      <c r="C32" s="435">
        <v>0</v>
      </c>
      <c r="D32" s="435">
        <v>0</v>
      </c>
      <c r="E32" s="435">
        <v>2.4199999999999999E-2</v>
      </c>
      <c r="F32" s="435">
        <v>1.48</v>
      </c>
      <c r="G32" s="435">
        <v>5.03</v>
      </c>
      <c r="H32" s="435">
        <v>7.33</v>
      </c>
      <c r="I32" s="435">
        <v>12.48</v>
      </c>
      <c r="J32" s="435">
        <v>4.4400000000000004</v>
      </c>
      <c r="K32" s="435">
        <v>3.97</v>
      </c>
      <c r="L32" s="435">
        <v>0.4254</v>
      </c>
      <c r="M32" s="435">
        <v>35.18</v>
      </c>
    </row>
    <row r="33" spans="2:13" x14ac:dyDescent="0.25">
      <c r="B33" s="315" t="s">
        <v>1984</v>
      </c>
      <c r="C33" s="435">
        <v>0</v>
      </c>
      <c r="D33" s="435">
        <v>0</v>
      </c>
      <c r="E33" s="435">
        <v>0</v>
      </c>
      <c r="F33" s="435">
        <v>0</v>
      </c>
      <c r="G33" s="435">
        <v>0</v>
      </c>
      <c r="H33" s="435">
        <v>0</v>
      </c>
      <c r="I33" s="435">
        <v>0</v>
      </c>
      <c r="J33" s="435">
        <v>0</v>
      </c>
      <c r="K33" s="435">
        <v>0</v>
      </c>
      <c r="L33" s="435">
        <v>0</v>
      </c>
      <c r="M33" s="435">
        <v>0</v>
      </c>
    </row>
    <row r="34" spans="2:13" x14ac:dyDescent="0.25">
      <c r="B34" s="316" t="s">
        <v>1985</v>
      </c>
      <c r="C34" s="435">
        <v>0</v>
      </c>
      <c r="D34" s="435">
        <v>0</v>
      </c>
      <c r="E34" s="435">
        <v>0</v>
      </c>
      <c r="F34" s="435">
        <v>0</v>
      </c>
      <c r="G34" s="435">
        <v>0</v>
      </c>
      <c r="H34" s="435">
        <v>0</v>
      </c>
      <c r="I34" s="435">
        <v>0</v>
      </c>
      <c r="J34" s="435">
        <v>0</v>
      </c>
      <c r="K34" s="435">
        <v>0</v>
      </c>
      <c r="L34" s="435">
        <v>0</v>
      </c>
      <c r="M34" s="435">
        <v>0</v>
      </c>
    </row>
    <row r="35" spans="2:13" x14ac:dyDescent="0.25">
      <c r="B35" s="316" t="s">
        <v>1986</v>
      </c>
      <c r="C35" s="435">
        <v>0</v>
      </c>
      <c r="D35" s="435">
        <v>0</v>
      </c>
      <c r="E35" s="435">
        <v>0</v>
      </c>
      <c r="F35" s="435">
        <v>0</v>
      </c>
      <c r="G35" s="435">
        <v>0</v>
      </c>
      <c r="H35" s="435">
        <v>0</v>
      </c>
      <c r="I35" s="435">
        <v>0</v>
      </c>
      <c r="J35" s="435">
        <v>0</v>
      </c>
      <c r="K35" s="435">
        <v>0</v>
      </c>
      <c r="L35" s="435">
        <v>0</v>
      </c>
      <c r="M35" s="435">
        <v>0</v>
      </c>
    </row>
    <row r="36" spans="2:13" x14ac:dyDescent="0.25">
      <c r="B36" s="208" t="s">
        <v>1987</v>
      </c>
      <c r="C36" s="435">
        <v>0</v>
      </c>
      <c r="D36" s="435">
        <v>0</v>
      </c>
      <c r="E36" s="435">
        <v>0</v>
      </c>
      <c r="F36" s="435">
        <v>0</v>
      </c>
      <c r="G36" s="435">
        <v>0</v>
      </c>
      <c r="H36" s="435">
        <v>0</v>
      </c>
      <c r="I36" s="435">
        <v>0</v>
      </c>
      <c r="J36" s="435">
        <v>0</v>
      </c>
      <c r="K36" s="435">
        <v>0</v>
      </c>
      <c r="L36" s="435">
        <v>0</v>
      </c>
      <c r="M36" s="435">
        <v>0</v>
      </c>
    </row>
    <row r="37" spans="2:13" x14ac:dyDescent="0.25">
      <c r="B37" s="208" t="s">
        <v>1992</v>
      </c>
      <c r="C37" s="435">
        <v>0</v>
      </c>
      <c r="D37" s="435">
        <v>0</v>
      </c>
      <c r="E37" s="435">
        <v>0</v>
      </c>
      <c r="F37" s="435">
        <v>0</v>
      </c>
      <c r="G37" s="435">
        <v>0</v>
      </c>
      <c r="H37" s="435">
        <v>0</v>
      </c>
      <c r="I37" s="435">
        <v>0</v>
      </c>
      <c r="J37" s="435">
        <v>0</v>
      </c>
      <c r="K37" s="435">
        <v>0</v>
      </c>
      <c r="L37" s="435">
        <v>0</v>
      </c>
      <c r="M37" s="435">
        <v>0</v>
      </c>
    </row>
    <row r="38" spans="2:13" x14ac:dyDescent="0.25">
      <c r="B38" s="18" t="s">
        <v>1993</v>
      </c>
      <c r="C38" s="435">
        <v>0</v>
      </c>
      <c r="D38" s="435">
        <v>0</v>
      </c>
      <c r="E38" s="435">
        <v>0</v>
      </c>
      <c r="F38" s="435">
        <v>0</v>
      </c>
      <c r="G38" s="435">
        <v>0</v>
      </c>
      <c r="H38" s="435">
        <v>0</v>
      </c>
      <c r="I38" s="435">
        <v>0</v>
      </c>
      <c r="J38" s="435">
        <v>0</v>
      </c>
      <c r="K38" s="435">
        <v>0</v>
      </c>
      <c r="L38" s="435">
        <v>0</v>
      </c>
      <c r="M38" s="435">
        <v>0</v>
      </c>
    </row>
    <row r="39" spans="2:13" x14ac:dyDescent="0.25">
      <c r="B39" s="18" t="s">
        <v>85</v>
      </c>
      <c r="C39" s="435">
        <v>0</v>
      </c>
      <c r="D39" s="435">
        <v>0</v>
      </c>
      <c r="E39" s="435">
        <v>0</v>
      </c>
      <c r="F39" s="435">
        <v>0</v>
      </c>
      <c r="G39" s="435">
        <v>0</v>
      </c>
      <c r="H39" s="435">
        <v>0</v>
      </c>
      <c r="I39" s="435">
        <v>0</v>
      </c>
      <c r="J39" s="435">
        <v>0</v>
      </c>
      <c r="K39" s="435">
        <v>0</v>
      </c>
      <c r="L39" s="435">
        <v>0</v>
      </c>
      <c r="M39" s="435">
        <v>0</v>
      </c>
    </row>
    <row r="40" spans="2:13" x14ac:dyDescent="0.25">
      <c r="B40" s="308" t="s">
        <v>87</v>
      </c>
      <c r="C40" s="424">
        <v>0</v>
      </c>
      <c r="D40" s="424">
        <v>0</v>
      </c>
      <c r="E40" s="424">
        <v>2.4199999999999999E-2</v>
      </c>
      <c r="F40" s="424">
        <v>1.48</v>
      </c>
      <c r="G40" s="424">
        <v>5.03</v>
      </c>
      <c r="H40" s="424">
        <v>7.33</v>
      </c>
      <c r="I40" s="424">
        <v>12.48</v>
      </c>
      <c r="J40" s="424">
        <v>4.4400000000000004</v>
      </c>
      <c r="K40" s="424">
        <v>3.97</v>
      </c>
      <c r="L40" s="424">
        <v>0.4254</v>
      </c>
      <c r="M40" s="424">
        <v>35.18</v>
      </c>
    </row>
    <row r="45" spans="2:13" ht="15.75" x14ac:dyDescent="0.25">
      <c r="B45" s="258" t="s">
        <v>1994</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1980</v>
      </c>
      <c r="C49" s="434">
        <v>0</v>
      </c>
      <c r="D49" s="434">
        <v>0</v>
      </c>
      <c r="E49" s="434">
        <v>0</v>
      </c>
      <c r="F49" s="434">
        <v>0</v>
      </c>
      <c r="G49" s="434">
        <v>0</v>
      </c>
      <c r="H49" s="434">
        <v>0</v>
      </c>
      <c r="I49" s="434">
        <v>0</v>
      </c>
      <c r="J49" s="434">
        <v>0</v>
      </c>
      <c r="K49" s="434">
        <v>0</v>
      </c>
      <c r="L49" s="434">
        <v>0</v>
      </c>
      <c r="M49" s="435">
        <v>0</v>
      </c>
    </row>
    <row r="50" spans="2:13" x14ac:dyDescent="0.25">
      <c r="B50" s="208" t="s">
        <v>1981</v>
      </c>
      <c r="C50" s="435">
        <v>0</v>
      </c>
      <c r="D50" s="435">
        <v>0</v>
      </c>
      <c r="E50" s="435">
        <v>0</v>
      </c>
      <c r="F50" s="435">
        <v>0</v>
      </c>
      <c r="G50" s="435">
        <v>0</v>
      </c>
      <c r="H50" s="435">
        <v>0</v>
      </c>
      <c r="I50" s="435">
        <v>0</v>
      </c>
      <c r="J50" s="435">
        <v>0</v>
      </c>
      <c r="K50" s="435">
        <v>0</v>
      </c>
      <c r="L50" s="435">
        <v>0</v>
      </c>
      <c r="M50" s="435">
        <v>0</v>
      </c>
    </row>
    <row r="51" spans="2:13" ht="30" x14ac:dyDescent="0.25">
      <c r="B51" s="299" t="s">
        <v>1982</v>
      </c>
      <c r="C51" s="435">
        <v>0</v>
      </c>
      <c r="D51" s="435">
        <v>0</v>
      </c>
      <c r="E51" s="435">
        <v>0</v>
      </c>
      <c r="F51" s="435">
        <v>0</v>
      </c>
      <c r="G51" s="435">
        <v>0</v>
      </c>
      <c r="H51" s="435">
        <v>0</v>
      </c>
      <c r="I51" s="435">
        <v>0</v>
      </c>
      <c r="J51" s="435">
        <v>0</v>
      </c>
      <c r="K51" s="435">
        <v>0</v>
      </c>
      <c r="L51" s="435">
        <v>0</v>
      </c>
      <c r="M51" s="435">
        <v>0</v>
      </c>
    </row>
    <row r="52" spans="2:13" x14ac:dyDescent="0.25">
      <c r="B52" s="315" t="s">
        <v>1983</v>
      </c>
      <c r="C52" s="435">
        <v>0</v>
      </c>
      <c r="D52" s="435">
        <v>0</v>
      </c>
      <c r="E52" s="435">
        <v>2.4199999999999999E-2</v>
      </c>
      <c r="F52" s="435">
        <v>2.95</v>
      </c>
      <c r="G52" s="435">
        <v>7.67</v>
      </c>
      <c r="H52" s="435">
        <v>8.59</v>
      </c>
      <c r="I52" s="435">
        <v>19.27</v>
      </c>
      <c r="J52" s="435">
        <v>8.6300000000000008</v>
      </c>
      <c r="K52" s="435">
        <v>4.41</v>
      </c>
      <c r="L52" s="435">
        <v>0.7016</v>
      </c>
      <c r="M52" s="435">
        <v>52.25</v>
      </c>
    </row>
    <row r="53" spans="2:13" x14ac:dyDescent="0.25">
      <c r="B53" s="315" t="s">
        <v>1984</v>
      </c>
      <c r="C53" s="435">
        <v>0</v>
      </c>
      <c r="D53" s="435">
        <v>0</v>
      </c>
      <c r="E53" s="435">
        <v>0</v>
      </c>
      <c r="F53" s="435">
        <v>0</v>
      </c>
      <c r="G53" s="435">
        <v>0</v>
      </c>
      <c r="H53" s="435">
        <v>0</v>
      </c>
      <c r="I53" s="435">
        <v>0</v>
      </c>
      <c r="J53" s="435">
        <v>0</v>
      </c>
      <c r="K53" s="435">
        <v>0</v>
      </c>
      <c r="L53" s="435">
        <v>0</v>
      </c>
      <c r="M53" s="435">
        <v>0</v>
      </c>
    </row>
    <row r="54" spans="2:13" x14ac:dyDescent="0.25">
      <c r="B54" s="316" t="s">
        <v>1985</v>
      </c>
      <c r="C54" s="435">
        <v>0</v>
      </c>
      <c r="D54" s="435">
        <v>0</v>
      </c>
      <c r="E54" s="435">
        <v>0</v>
      </c>
      <c r="F54" s="435">
        <v>0</v>
      </c>
      <c r="G54" s="435">
        <v>0</v>
      </c>
      <c r="H54" s="435">
        <v>0</v>
      </c>
      <c r="I54" s="435">
        <v>0</v>
      </c>
      <c r="J54" s="435">
        <v>0</v>
      </c>
      <c r="K54" s="435">
        <v>0</v>
      </c>
      <c r="L54" s="435">
        <v>0</v>
      </c>
      <c r="M54" s="435">
        <v>0</v>
      </c>
    </row>
    <row r="55" spans="2:13" x14ac:dyDescent="0.25">
      <c r="B55" s="316" t="s">
        <v>1986</v>
      </c>
      <c r="C55" s="435">
        <v>0</v>
      </c>
      <c r="D55" s="435">
        <v>0</v>
      </c>
      <c r="E55" s="435">
        <v>0</v>
      </c>
      <c r="F55" s="435">
        <v>0</v>
      </c>
      <c r="G55" s="435">
        <v>0</v>
      </c>
      <c r="H55" s="435">
        <v>0</v>
      </c>
      <c r="I55" s="435">
        <v>0</v>
      </c>
      <c r="J55" s="435">
        <v>0</v>
      </c>
      <c r="K55" s="435">
        <v>0</v>
      </c>
      <c r="L55" s="435">
        <v>0</v>
      </c>
      <c r="M55" s="435">
        <v>0</v>
      </c>
    </row>
    <row r="56" spans="2:13" x14ac:dyDescent="0.25">
      <c r="B56" s="208" t="s">
        <v>1987</v>
      </c>
      <c r="C56" s="435">
        <v>0</v>
      </c>
      <c r="D56" s="435">
        <v>0</v>
      </c>
      <c r="E56" s="435">
        <v>0</v>
      </c>
      <c r="F56" s="435">
        <v>0</v>
      </c>
      <c r="G56" s="435">
        <v>0</v>
      </c>
      <c r="H56" s="435">
        <v>0</v>
      </c>
      <c r="I56" s="435">
        <v>0</v>
      </c>
      <c r="J56" s="435">
        <v>0</v>
      </c>
      <c r="K56" s="435">
        <v>0</v>
      </c>
      <c r="L56" s="435">
        <v>0</v>
      </c>
      <c r="M56" s="435">
        <v>0</v>
      </c>
    </row>
    <row r="57" spans="2:13" x14ac:dyDescent="0.25">
      <c r="B57" s="18" t="s">
        <v>1992</v>
      </c>
      <c r="C57" s="434">
        <v>0</v>
      </c>
      <c r="D57" s="434">
        <v>0</v>
      </c>
      <c r="E57" s="434">
        <v>0</v>
      </c>
      <c r="F57" s="434">
        <v>0</v>
      </c>
      <c r="G57" s="434">
        <v>0</v>
      </c>
      <c r="H57" s="434">
        <v>0</v>
      </c>
      <c r="I57" s="434">
        <v>0</v>
      </c>
      <c r="J57" s="434">
        <v>0</v>
      </c>
      <c r="K57" s="434">
        <v>0</v>
      </c>
      <c r="L57" s="434">
        <v>0</v>
      </c>
      <c r="M57" s="434">
        <v>0</v>
      </c>
    </row>
    <row r="58" spans="2:13" x14ac:dyDescent="0.25">
      <c r="B58" s="18" t="s">
        <v>1993</v>
      </c>
      <c r="C58" s="435">
        <v>0</v>
      </c>
      <c r="D58" s="435">
        <v>0</v>
      </c>
      <c r="E58" s="435">
        <v>0</v>
      </c>
      <c r="F58" s="435">
        <v>0</v>
      </c>
      <c r="G58" s="435">
        <v>0</v>
      </c>
      <c r="H58" s="435">
        <v>0</v>
      </c>
      <c r="I58" s="435">
        <v>0</v>
      </c>
      <c r="J58" s="435">
        <v>0</v>
      </c>
      <c r="K58" s="435">
        <v>0</v>
      </c>
      <c r="L58" s="435">
        <v>0</v>
      </c>
      <c r="M58" s="435">
        <v>0</v>
      </c>
    </row>
    <row r="59" spans="2:13" x14ac:dyDescent="0.25">
      <c r="B59" s="18" t="s">
        <v>85</v>
      </c>
      <c r="C59" s="435">
        <v>0</v>
      </c>
      <c r="D59" s="435">
        <v>0</v>
      </c>
      <c r="E59" s="435">
        <v>0</v>
      </c>
      <c r="F59" s="435">
        <v>0</v>
      </c>
      <c r="G59" s="435">
        <v>0</v>
      </c>
      <c r="H59" s="435">
        <v>0</v>
      </c>
      <c r="I59" s="435">
        <v>0</v>
      </c>
      <c r="J59" s="435">
        <v>0</v>
      </c>
      <c r="K59" s="435">
        <v>0</v>
      </c>
      <c r="L59" s="435">
        <v>0</v>
      </c>
      <c r="M59" s="435">
        <v>0</v>
      </c>
    </row>
    <row r="60" spans="2:13" x14ac:dyDescent="0.25">
      <c r="B60" s="308" t="s">
        <v>87</v>
      </c>
      <c r="C60" s="424">
        <v>0</v>
      </c>
      <c r="D60" s="424">
        <v>0</v>
      </c>
      <c r="E60" s="424">
        <v>2.4199999999999999E-2</v>
      </c>
      <c r="F60" s="424">
        <v>2.95</v>
      </c>
      <c r="G60" s="424">
        <v>7.67</v>
      </c>
      <c r="H60" s="424">
        <v>8.59</v>
      </c>
      <c r="I60" s="424">
        <v>19.27</v>
      </c>
      <c r="J60" s="424">
        <v>8.6300000000000008</v>
      </c>
      <c r="K60" s="424">
        <v>4.41</v>
      </c>
      <c r="L60" s="424">
        <v>0.7016</v>
      </c>
      <c r="M60" s="424">
        <v>52.25</v>
      </c>
    </row>
    <row r="65" spans="2:14" ht="15.75" x14ac:dyDescent="0.25">
      <c r="B65" s="258" t="s">
        <v>1995</v>
      </c>
    </row>
    <row r="66" spans="2:14" x14ac:dyDescent="0.25">
      <c r="B66" s="285" t="s">
        <v>1996</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18" t="s">
        <v>87</v>
      </c>
    </row>
    <row r="69" spans="2:14" x14ac:dyDescent="0.25">
      <c r="B69" s="299" t="s">
        <v>1997</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1998</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1999</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1987</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2000</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2">
        <f t="shared" ref="C75:N75" si="1">SUM(C69:C74)</f>
        <v>0</v>
      </c>
      <c r="D75" s="312">
        <f t="shared" si="1"/>
        <v>0</v>
      </c>
      <c r="E75" s="312">
        <f t="shared" si="1"/>
        <v>0</v>
      </c>
      <c r="F75" s="312">
        <f t="shared" si="1"/>
        <v>0</v>
      </c>
      <c r="G75" s="312">
        <f t="shared" si="1"/>
        <v>0</v>
      </c>
      <c r="H75" s="312">
        <f t="shared" si="1"/>
        <v>0</v>
      </c>
      <c r="I75" s="312">
        <f t="shared" si="1"/>
        <v>0</v>
      </c>
      <c r="J75" s="312">
        <f t="shared" si="1"/>
        <v>0</v>
      </c>
      <c r="K75" s="312">
        <f t="shared" si="1"/>
        <v>0</v>
      </c>
      <c r="L75" s="312">
        <f t="shared" si="1"/>
        <v>0</v>
      </c>
      <c r="M75" s="312">
        <f t="shared" si="1"/>
        <v>0</v>
      </c>
      <c r="N75" s="312">
        <f t="shared" si="1"/>
        <v>0</v>
      </c>
    </row>
    <row r="76" spans="2:14" x14ac:dyDescent="0.25">
      <c r="B76" s="319" t="s">
        <v>2001</v>
      </c>
    </row>
    <row r="78" spans="2:14" ht="15.75" x14ac:dyDescent="0.25">
      <c r="B78" s="258" t="s">
        <v>2002</v>
      </c>
    </row>
    <row r="79" spans="2:14" x14ac:dyDescent="0.25">
      <c r="B79" s="285" t="s">
        <v>2003</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18" t="s">
        <v>87</v>
      </c>
    </row>
    <row r="82" spans="2:14" x14ac:dyDescent="0.25">
      <c r="B82" s="18" t="s">
        <v>2004</v>
      </c>
      <c r="C82" s="320">
        <v>0</v>
      </c>
      <c r="D82" s="320">
        <v>0</v>
      </c>
      <c r="E82" s="320">
        <v>0</v>
      </c>
      <c r="F82" s="320">
        <v>0</v>
      </c>
      <c r="G82" s="320">
        <v>0</v>
      </c>
      <c r="H82" s="320">
        <v>0</v>
      </c>
      <c r="I82" s="320">
        <v>0</v>
      </c>
      <c r="J82" s="320">
        <v>0</v>
      </c>
      <c r="K82" s="320">
        <v>0</v>
      </c>
      <c r="L82" s="320">
        <v>0</v>
      </c>
      <c r="M82" s="320">
        <v>0</v>
      </c>
      <c r="N82" s="320">
        <f t="shared" ref="N82:N87" si="2">SUM(C82:M82)</f>
        <v>0</v>
      </c>
    </row>
    <row r="83" spans="2:14" x14ac:dyDescent="0.25">
      <c r="B83" s="321" t="s">
        <v>2005</v>
      </c>
      <c r="C83" s="320">
        <v>0</v>
      </c>
      <c r="D83" s="320">
        <v>0</v>
      </c>
      <c r="E83" s="320">
        <v>0</v>
      </c>
      <c r="F83" s="320">
        <v>0</v>
      </c>
      <c r="G83" s="320">
        <v>0</v>
      </c>
      <c r="H83" s="320">
        <v>0</v>
      </c>
      <c r="I83" s="320">
        <v>0</v>
      </c>
      <c r="J83" s="320">
        <v>0</v>
      </c>
      <c r="K83" s="320">
        <v>0</v>
      </c>
      <c r="L83" s="320">
        <v>0</v>
      </c>
      <c r="M83" s="320">
        <v>0</v>
      </c>
      <c r="N83" s="320">
        <f t="shared" si="2"/>
        <v>0</v>
      </c>
    </row>
    <row r="84" spans="2:14" x14ac:dyDescent="0.25">
      <c r="B84" s="321" t="s">
        <v>2006</v>
      </c>
      <c r="C84" s="320">
        <v>0</v>
      </c>
      <c r="D84" s="320">
        <v>0</v>
      </c>
      <c r="E84" s="320">
        <v>0</v>
      </c>
      <c r="F84" s="320">
        <v>0</v>
      </c>
      <c r="G84" s="320">
        <v>0</v>
      </c>
      <c r="H84" s="320">
        <v>0</v>
      </c>
      <c r="I84" s="320">
        <v>0</v>
      </c>
      <c r="J84" s="320">
        <v>0</v>
      </c>
      <c r="K84" s="320">
        <v>0</v>
      </c>
      <c r="L84" s="320">
        <v>0</v>
      </c>
      <c r="M84" s="320">
        <v>0</v>
      </c>
      <c r="N84" s="320">
        <f t="shared" si="2"/>
        <v>0</v>
      </c>
    </row>
    <row r="85" spans="2:14" x14ac:dyDescent="0.25">
      <c r="B85" s="321" t="s">
        <v>2007</v>
      </c>
      <c r="C85" s="320">
        <v>0</v>
      </c>
      <c r="D85" s="320">
        <v>0</v>
      </c>
      <c r="E85" s="320">
        <v>0</v>
      </c>
      <c r="F85" s="320">
        <v>0</v>
      </c>
      <c r="G85" s="320">
        <v>0</v>
      </c>
      <c r="H85" s="320">
        <v>0</v>
      </c>
      <c r="I85" s="320">
        <v>0</v>
      </c>
      <c r="J85" s="320">
        <v>0</v>
      </c>
      <c r="K85" s="320">
        <v>0</v>
      </c>
      <c r="L85" s="320">
        <v>0</v>
      </c>
      <c r="M85" s="320">
        <v>0</v>
      </c>
      <c r="N85" s="320">
        <f t="shared" si="2"/>
        <v>0</v>
      </c>
    </row>
    <row r="86" spans="2:14" x14ac:dyDescent="0.25">
      <c r="B86" s="321" t="s">
        <v>2008</v>
      </c>
      <c r="C86" s="320">
        <v>0</v>
      </c>
      <c r="D86" s="320">
        <v>0</v>
      </c>
      <c r="E86" s="320">
        <v>0</v>
      </c>
      <c r="F86" s="320">
        <v>0</v>
      </c>
      <c r="G86" s="320">
        <v>0</v>
      </c>
      <c r="H86" s="320">
        <v>0</v>
      </c>
      <c r="I86" s="320">
        <v>0</v>
      </c>
      <c r="J86" s="320">
        <v>0</v>
      </c>
      <c r="K86" s="320">
        <v>0</v>
      </c>
      <c r="L86" s="320">
        <v>0</v>
      </c>
      <c r="M86" s="320">
        <v>0</v>
      </c>
      <c r="N86" s="320">
        <f t="shared" si="2"/>
        <v>0</v>
      </c>
    </row>
    <row r="87" spans="2:14" x14ac:dyDescent="0.25">
      <c r="B87" s="321" t="s">
        <v>2009</v>
      </c>
      <c r="C87" s="320">
        <v>0</v>
      </c>
      <c r="D87" s="320">
        <v>0</v>
      </c>
      <c r="E87" s="320">
        <v>0</v>
      </c>
      <c r="F87" s="320">
        <v>0</v>
      </c>
      <c r="G87" s="320">
        <v>0</v>
      </c>
      <c r="H87" s="320">
        <v>0</v>
      </c>
      <c r="I87" s="320">
        <v>0</v>
      </c>
      <c r="J87" s="320">
        <v>0</v>
      </c>
      <c r="K87" s="320">
        <v>0</v>
      </c>
      <c r="L87" s="320">
        <v>0</v>
      </c>
      <c r="M87" s="320">
        <v>0</v>
      </c>
      <c r="N87" s="320">
        <f t="shared" si="2"/>
        <v>0</v>
      </c>
    </row>
    <row r="88" spans="2:14" x14ac:dyDescent="0.25">
      <c r="B88" s="308" t="s">
        <v>87</v>
      </c>
      <c r="C88" s="312">
        <f t="shared" ref="C88:N88" si="3">SUM(C82:C87)</f>
        <v>0</v>
      </c>
      <c r="D88" s="312">
        <f t="shared" si="3"/>
        <v>0</v>
      </c>
      <c r="E88" s="312">
        <f t="shared" si="3"/>
        <v>0</v>
      </c>
      <c r="F88" s="312">
        <f t="shared" si="3"/>
        <v>0</v>
      </c>
      <c r="G88" s="312">
        <f t="shared" si="3"/>
        <v>0</v>
      </c>
      <c r="H88" s="312">
        <f t="shared" si="3"/>
        <v>0</v>
      </c>
      <c r="I88" s="312">
        <f t="shared" si="3"/>
        <v>0</v>
      </c>
      <c r="J88" s="312">
        <f t="shared" si="3"/>
        <v>0</v>
      </c>
      <c r="K88" s="312">
        <f t="shared" si="3"/>
        <v>0</v>
      </c>
      <c r="L88" s="312">
        <f t="shared" si="3"/>
        <v>0</v>
      </c>
      <c r="M88" s="312">
        <f t="shared" si="3"/>
        <v>0</v>
      </c>
      <c r="N88" s="312">
        <f t="shared" si="3"/>
        <v>0</v>
      </c>
    </row>
    <row r="89" spans="2:14" x14ac:dyDescent="0.25">
      <c r="B89" s="254"/>
    </row>
    <row r="91" spans="2:14" ht="15.75" x14ac:dyDescent="0.25">
      <c r="B91" s="258" t="s">
        <v>2010</v>
      </c>
    </row>
    <row r="92" spans="2:14" x14ac:dyDescent="0.25">
      <c r="B92" s="285" t="s">
        <v>2011</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18" t="s">
        <v>87</v>
      </c>
    </row>
    <row r="95" spans="2:14" x14ac:dyDescent="0.25">
      <c r="B95" s="18" t="s">
        <v>2012</v>
      </c>
      <c r="C95" s="320">
        <v>0</v>
      </c>
      <c r="D95" s="320">
        <v>0</v>
      </c>
      <c r="E95" s="320">
        <v>0</v>
      </c>
      <c r="F95" s="320">
        <v>0</v>
      </c>
      <c r="G95" s="320">
        <v>0</v>
      </c>
      <c r="H95" s="320">
        <v>0</v>
      </c>
      <c r="I95" s="320">
        <v>0</v>
      </c>
      <c r="J95" s="320">
        <v>0</v>
      </c>
      <c r="K95" s="320">
        <v>0</v>
      </c>
      <c r="L95" s="320">
        <v>0</v>
      </c>
      <c r="M95" s="320">
        <v>0</v>
      </c>
      <c r="N95" s="320">
        <f>SUM(C95:M95)</f>
        <v>0</v>
      </c>
    </row>
    <row r="96" spans="2:14" x14ac:dyDescent="0.25">
      <c r="B96" s="321" t="s">
        <v>2013</v>
      </c>
      <c r="C96" s="320">
        <v>0</v>
      </c>
      <c r="D96" s="320">
        <v>0</v>
      </c>
      <c r="E96" s="320">
        <v>0</v>
      </c>
      <c r="F96" s="320">
        <v>0</v>
      </c>
      <c r="G96" s="320">
        <v>0</v>
      </c>
      <c r="H96" s="320">
        <v>0</v>
      </c>
      <c r="I96" s="320">
        <v>0</v>
      </c>
      <c r="J96" s="320">
        <v>0</v>
      </c>
      <c r="K96" s="320">
        <v>0</v>
      </c>
      <c r="L96" s="320">
        <v>0</v>
      </c>
      <c r="M96" s="320">
        <v>0</v>
      </c>
      <c r="N96" s="320">
        <f>SUM(C96:M96)</f>
        <v>0</v>
      </c>
    </row>
    <row r="97" spans="2:14" x14ac:dyDescent="0.25">
      <c r="B97" s="321" t="s">
        <v>2014</v>
      </c>
      <c r="C97" s="320">
        <v>0</v>
      </c>
      <c r="D97" s="320">
        <v>0</v>
      </c>
      <c r="E97" s="320">
        <v>0</v>
      </c>
      <c r="F97" s="320">
        <v>0</v>
      </c>
      <c r="G97" s="320">
        <v>0</v>
      </c>
      <c r="H97" s="320">
        <v>0</v>
      </c>
      <c r="I97" s="320">
        <v>0</v>
      </c>
      <c r="J97" s="320">
        <v>0</v>
      </c>
      <c r="K97" s="320">
        <v>0</v>
      </c>
      <c r="L97" s="320">
        <v>0</v>
      </c>
      <c r="M97" s="320">
        <v>0</v>
      </c>
      <c r="N97" s="320">
        <f>SUM(C97:M97)</f>
        <v>0</v>
      </c>
    </row>
    <row r="98" spans="2:14" x14ac:dyDescent="0.25">
      <c r="B98" s="321" t="s">
        <v>2015</v>
      </c>
      <c r="C98" s="320">
        <v>0</v>
      </c>
      <c r="D98" s="320">
        <v>0</v>
      </c>
      <c r="E98" s="320">
        <v>0</v>
      </c>
      <c r="F98" s="320">
        <v>0</v>
      </c>
      <c r="G98" s="320">
        <v>0</v>
      </c>
      <c r="H98" s="320">
        <v>0</v>
      </c>
      <c r="I98" s="320">
        <v>0</v>
      </c>
      <c r="J98" s="320">
        <v>0</v>
      </c>
      <c r="K98" s="320">
        <v>0</v>
      </c>
      <c r="L98" s="320">
        <v>0</v>
      </c>
      <c r="M98" s="320">
        <v>0</v>
      </c>
      <c r="N98" s="320">
        <f>SUM(C98:M98)</f>
        <v>0</v>
      </c>
    </row>
    <row r="99" spans="2:14" x14ac:dyDescent="0.25">
      <c r="B99" s="321" t="s">
        <v>2016</v>
      </c>
      <c r="C99" s="320">
        <v>0</v>
      </c>
      <c r="D99" s="320">
        <v>0</v>
      </c>
      <c r="E99" s="320">
        <v>0</v>
      </c>
      <c r="F99" s="320">
        <v>0</v>
      </c>
      <c r="G99" s="320">
        <v>0</v>
      </c>
      <c r="H99" s="320">
        <v>0</v>
      </c>
      <c r="I99" s="320">
        <v>0</v>
      </c>
      <c r="J99" s="320">
        <v>0</v>
      </c>
      <c r="K99" s="320">
        <v>0</v>
      </c>
      <c r="L99" s="320">
        <v>0</v>
      </c>
      <c r="M99" s="320">
        <v>0</v>
      </c>
      <c r="N99" s="320">
        <f>SUM(C99:M99)</f>
        <v>0</v>
      </c>
    </row>
    <row r="100" spans="2:14" x14ac:dyDescent="0.25">
      <c r="B100" s="308" t="s">
        <v>87</v>
      </c>
      <c r="C100" s="312">
        <f t="shared" ref="C100:N100" si="4">SUM(C95:C99)</f>
        <v>0</v>
      </c>
      <c r="D100" s="312">
        <f t="shared" si="4"/>
        <v>0</v>
      </c>
      <c r="E100" s="312">
        <f t="shared" si="4"/>
        <v>0</v>
      </c>
      <c r="F100" s="312">
        <f t="shared" si="4"/>
        <v>0</v>
      </c>
      <c r="G100" s="312">
        <f t="shared" si="4"/>
        <v>0</v>
      </c>
      <c r="H100" s="312">
        <f t="shared" si="4"/>
        <v>0</v>
      </c>
      <c r="I100" s="312">
        <f t="shared" si="4"/>
        <v>0</v>
      </c>
      <c r="J100" s="312">
        <f t="shared" si="4"/>
        <v>0</v>
      </c>
      <c r="K100" s="312">
        <f t="shared" si="4"/>
        <v>0</v>
      </c>
      <c r="L100" s="312">
        <f t="shared" si="4"/>
        <v>0</v>
      </c>
      <c r="M100" s="312">
        <f t="shared" si="4"/>
        <v>0</v>
      </c>
      <c r="N100" s="312">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2017</v>
      </c>
    </row>
    <row r="6" spans="2:13" x14ac:dyDescent="0.25">
      <c r="B6" s="285" t="s">
        <v>2018</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2004</v>
      </c>
      <c r="C9" s="435">
        <v>0</v>
      </c>
      <c r="D9" s="435">
        <v>0</v>
      </c>
      <c r="E9" s="435">
        <v>2.07E-2</v>
      </c>
      <c r="F9" s="435">
        <v>2.2400000000000002</v>
      </c>
      <c r="G9" s="435">
        <v>4.2300000000000004</v>
      </c>
      <c r="H9" s="435">
        <v>4.68</v>
      </c>
      <c r="I9" s="435">
        <v>11.79</v>
      </c>
      <c r="J9" s="435">
        <v>4.17</v>
      </c>
      <c r="K9" s="435">
        <v>3</v>
      </c>
      <c r="L9" s="435">
        <v>0.2135</v>
      </c>
      <c r="M9" s="435">
        <v>30.34</v>
      </c>
    </row>
    <row r="10" spans="2:13" x14ac:dyDescent="0.25">
      <c r="B10" s="18" t="s">
        <v>2019</v>
      </c>
      <c r="C10" s="435">
        <v>0</v>
      </c>
      <c r="D10" s="435">
        <v>0</v>
      </c>
      <c r="E10" s="435">
        <v>3.3999999999999998E-3</v>
      </c>
      <c r="F10" s="435">
        <v>0.34520000000000001</v>
      </c>
      <c r="G10" s="435">
        <v>2.2400000000000002</v>
      </c>
      <c r="H10" s="435">
        <v>1.85</v>
      </c>
      <c r="I10" s="435">
        <v>3.98</v>
      </c>
      <c r="J10" s="435">
        <v>2.5</v>
      </c>
      <c r="K10" s="435">
        <v>0.94220000000000004</v>
      </c>
      <c r="L10" s="435">
        <v>0.14530000000000001</v>
      </c>
      <c r="M10" s="435">
        <v>11.99</v>
      </c>
    </row>
    <row r="11" spans="2:13" x14ac:dyDescent="0.25">
      <c r="B11" s="18" t="s">
        <v>2006</v>
      </c>
      <c r="C11" s="435">
        <v>0</v>
      </c>
      <c r="D11" s="435">
        <v>0</v>
      </c>
      <c r="E11" s="435">
        <v>0</v>
      </c>
      <c r="F11" s="435">
        <v>6.1199999999999997E-2</v>
      </c>
      <c r="G11" s="435">
        <v>0.67020000000000002</v>
      </c>
      <c r="H11" s="435">
        <v>1.0900000000000001</v>
      </c>
      <c r="I11" s="435">
        <v>1.9</v>
      </c>
      <c r="J11" s="435">
        <v>1.39</v>
      </c>
      <c r="K11" s="435">
        <v>0.4027</v>
      </c>
      <c r="L11" s="435">
        <v>0.24340000000000001</v>
      </c>
      <c r="M11" s="435">
        <v>5.75</v>
      </c>
    </row>
    <row r="12" spans="2:13" x14ac:dyDescent="0.25">
      <c r="B12" s="18" t="s">
        <v>2007</v>
      </c>
      <c r="C12" s="435">
        <v>0</v>
      </c>
      <c r="D12" s="435">
        <v>0</v>
      </c>
      <c r="E12" s="435">
        <v>0</v>
      </c>
      <c r="F12" s="435">
        <v>0.1255</v>
      </c>
      <c r="G12" s="435">
        <v>0.2457</v>
      </c>
      <c r="H12" s="435">
        <v>0.5353</v>
      </c>
      <c r="I12" s="435">
        <v>1.08</v>
      </c>
      <c r="J12" s="435">
        <v>0.44769999999999999</v>
      </c>
      <c r="K12" s="435">
        <v>3.6299999999999999E-2</v>
      </c>
      <c r="L12" s="435">
        <v>6.0900000000000003E-2</v>
      </c>
      <c r="M12" s="435">
        <v>2.5299999999999998</v>
      </c>
    </row>
    <row r="13" spans="2:13" x14ac:dyDescent="0.25">
      <c r="B13" s="18" t="s">
        <v>2020</v>
      </c>
      <c r="C13" s="435">
        <v>0</v>
      </c>
      <c r="D13" s="435">
        <v>0</v>
      </c>
      <c r="E13" s="435">
        <v>0</v>
      </c>
      <c r="F13" s="435">
        <v>0.18279999999999999</v>
      </c>
      <c r="G13" s="435">
        <v>0.28849999999999998</v>
      </c>
      <c r="H13" s="435">
        <v>0.43669999999999998</v>
      </c>
      <c r="I13" s="435">
        <v>0.51890000000000003</v>
      </c>
      <c r="J13" s="435">
        <v>0.1331</v>
      </c>
      <c r="K13" s="435">
        <v>0.03</v>
      </c>
      <c r="L13" s="435">
        <v>3.85E-2</v>
      </c>
      <c r="M13" s="435">
        <v>1.63</v>
      </c>
    </row>
    <row r="14" spans="2:13" x14ac:dyDescent="0.25">
      <c r="B14" s="308" t="s">
        <v>87</v>
      </c>
      <c r="C14" s="424">
        <v>0</v>
      </c>
      <c r="D14" s="424">
        <v>0</v>
      </c>
      <c r="E14" s="424">
        <v>2.4199999999999999E-2</v>
      </c>
      <c r="F14" s="424">
        <v>2.95</v>
      </c>
      <c r="G14" s="424">
        <v>7.67</v>
      </c>
      <c r="H14" s="424">
        <v>8.59</v>
      </c>
      <c r="I14" s="424">
        <v>19.27</v>
      </c>
      <c r="J14" s="424">
        <v>8.6300000000000008</v>
      </c>
      <c r="K14" s="424">
        <v>4.41</v>
      </c>
      <c r="L14" s="424">
        <v>0.7016</v>
      </c>
      <c r="M14" s="424">
        <v>52.25</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2021</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2022</v>
      </c>
      <c r="C23" s="435">
        <v>0</v>
      </c>
      <c r="D23" s="435">
        <v>0</v>
      </c>
      <c r="E23" s="435">
        <v>3.3999999999999998E-3</v>
      </c>
      <c r="F23" s="435">
        <v>1.29</v>
      </c>
      <c r="G23" s="435">
        <v>2.93</v>
      </c>
      <c r="H23" s="435">
        <v>1.93</v>
      </c>
      <c r="I23" s="435">
        <v>5.9</v>
      </c>
      <c r="J23" s="435">
        <v>2.0099999999999998</v>
      </c>
      <c r="K23" s="435">
        <v>2.06</v>
      </c>
      <c r="L23" s="435">
        <v>0.36</v>
      </c>
      <c r="M23" s="435">
        <v>16.489999999999998</v>
      </c>
    </row>
    <row r="24" spans="2:13" x14ac:dyDescent="0.25">
      <c r="B24" s="18" t="s">
        <v>2023</v>
      </c>
      <c r="C24" s="435">
        <v>0</v>
      </c>
      <c r="D24" s="435">
        <v>0</v>
      </c>
      <c r="E24" s="435">
        <v>2.07E-2</v>
      </c>
      <c r="F24" s="435">
        <v>1.35</v>
      </c>
      <c r="G24" s="435">
        <v>3.28</v>
      </c>
      <c r="H24" s="435">
        <v>4.29</v>
      </c>
      <c r="I24" s="435">
        <v>10.8</v>
      </c>
      <c r="J24" s="435">
        <v>2.82</v>
      </c>
      <c r="K24" s="435">
        <v>1.71</v>
      </c>
      <c r="L24" s="435">
        <v>0.21840000000000001</v>
      </c>
      <c r="M24" s="435">
        <v>24.49</v>
      </c>
    </row>
    <row r="25" spans="2:13" x14ac:dyDescent="0.25">
      <c r="B25" s="18" t="s">
        <v>2024</v>
      </c>
      <c r="C25" s="435">
        <v>0</v>
      </c>
      <c r="D25" s="435">
        <v>0</v>
      </c>
      <c r="E25" s="435">
        <v>0</v>
      </c>
      <c r="F25" s="435">
        <v>0.10150000000000001</v>
      </c>
      <c r="G25" s="435">
        <v>1.1200000000000001</v>
      </c>
      <c r="H25" s="435">
        <v>0.61839999999999995</v>
      </c>
      <c r="I25" s="435">
        <v>1.36</v>
      </c>
      <c r="J25" s="435">
        <v>0.38890000000000002</v>
      </c>
      <c r="K25" s="435">
        <v>0.2379</v>
      </c>
      <c r="L25" s="435">
        <v>3.0700000000000002E-2</v>
      </c>
      <c r="M25" s="435">
        <v>3.85</v>
      </c>
    </row>
    <row r="26" spans="2:13" x14ac:dyDescent="0.25">
      <c r="B26" s="18" t="s">
        <v>2025</v>
      </c>
      <c r="C26" s="435">
        <v>0</v>
      </c>
      <c r="D26" s="435">
        <v>0</v>
      </c>
      <c r="E26" s="435">
        <v>0</v>
      </c>
      <c r="F26" s="435">
        <v>1.6000000000000001E-3</v>
      </c>
      <c r="G26" s="435">
        <v>6.9500000000000006E-2</v>
      </c>
      <c r="H26" s="435">
        <v>0.44450000000000001</v>
      </c>
      <c r="I26" s="435">
        <v>0.20150000000000001</v>
      </c>
      <c r="J26" s="435">
        <v>1.63</v>
      </c>
      <c r="K26" s="435">
        <v>2.29E-2</v>
      </c>
      <c r="L26" s="435">
        <v>1.37E-2</v>
      </c>
      <c r="M26" s="435">
        <v>2.38</v>
      </c>
    </row>
    <row r="27" spans="2:13" x14ac:dyDescent="0.25">
      <c r="B27" s="18" t="s">
        <v>2026</v>
      </c>
      <c r="C27" s="435">
        <v>0</v>
      </c>
      <c r="D27" s="435">
        <v>0</v>
      </c>
      <c r="E27" s="435">
        <v>0</v>
      </c>
      <c r="F27" s="435">
        <v>7.5700000000000003E-2</v>
      </c>
      <c r="G27" s="435">
        <v>6.59E-2</v>
      </c>
      <c r="H27" s="435">
        <v>0.66300000000000003</v>
      </c>
      <c r="I27" s="435">
        <v>0.52539999999999998</v>
      </c>
      <c r="J27" s="435">
        <v>0.63749999999999996</v>
      </c>
      <c r="K27" s="435">
        <v>0.1847</v>
      </c>
      <c r="L27" s="435">
        <v>4.9299999999999997E-2</v>
      </c>
      <c r="M27" s="435">
        <v>2.2000000000000002</v>
      </c>
    </row>
    <row r="28" spans="2:13" x14ac:dyDescent="0.25">
      <c r="B28" s="18" t="s">
        <v>2027</v>
      </c>
      <c r="C28" s="435">
        <v>0</v>
      </c>
      <c r="D28" s="435">
        <v>0</v>
      </c>
      <c r="E28" s="435">
        <v>0</v>
      </c>
      <c r="F28" s="435">
        <v>0.1234</v>
      </c>
      <c r="G28" s="435">
        <v>0.2147</v>
      </c>
      <c r="H28" s="435">
        <v>0.63980000000000004</v>
      </c>
      <c r="I28" s="435">
        <v>0.49419999999999997</v>
      </c>
      <c r="J28" s="435">
        <v>1.1499999999999999</v>
      </c>
      <c r="K28" s="435">
        <v>0.18410000000000001</v>
      </c>
      <c r="L28" s="435">
        <v>2.9499999999999998E-2</v>
      </c>
      <c r="M28" s="435">
        <v>2.83</v>
      </c>
    </row>
    <row r="29" spans="2:13" x14ac:dyDescent="0.25">
      <c r="B29" s="308" t="s">
        <v>87</v>
      </c>
      <c r="C29" s="424">
        <v>0</v>
      </c>
      <c r="D29" s="424">
        <v>0</v>
      </c>
      <c r="E29" s="424">
        <v>2.4199999999999999E-2</v>
      </c>
      <c r="F29" s="424">
        <v>2.95</v>
      </c>
      <c r="G29" s="424">
        <v>7.67</v>
      </c>
      <c r="H29" s="424">
        <v>8.59</v>
      </c>
      <c r="I29" s="424">
        <v>19.27</v>
      </c>
      <c r="J29" s="424">
        <v>8.6300000000000008</v>
      </c>
      <c r="K29" s="424">
        <v>4.41</v>
      </c>
      <c r="L29" s="424">
        <v>0.7016</v>
      </c>
      <c r="M29" s="424">
        <v>52.25</v>
      </c>
    </row>
    <row r="34" spans="2:13" ht="15.75" x14ac:dyDescent="0.25">
      <c r="B34" s="258" t="s">
        <v>2028</v>
      </c>
    </row>
    <row r="35" spans="2:13" x14ac:dyDescent="0.25">
      <c r="B35" s="295" t="s">
        <v>2029</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2030</v>
      </c>
      <c r="C38" s="322"/>
      <c r="D38" s="322"/>
      <c r="E38" s="322"/>
      <c r="F38" s="322"/>
      <c r="G38" s="322"/>
      <c r="H38" s="322"/>
      <c r="I38" s="322"/>
      <c r="J38" s="322"/>
      <c r="K38" s="322"/>
      <c r="L38" s="322"/>
      <c r="M38" s="323"/>
    </row>
    <row r="39" spans="2:13" x14ac:dyDescent="0.25">
      <c r="B39" s="257" t="s">
        <v>2031</v>
      </c>
    </row>
    <row r="40" spans="2:13" x14ac:dyDescent="0.25">
      <c r="J40" s="324"/>
    </row>
    <row r="44" spans="2:13" ht="15.75" x14ac:dyDescent="0.25">
      <c r="B44" s="258" t="s">
        <v>2032</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2030</v>
      </c>
      <c r="C48" s="325"/>
      <c r="D48" s="325"/>
      <c r="E48" s="325"/>
      <c r="F48" s="325"/>
      <c r="G48" s="325"/>
      <c r="H48" s="325"/>
      <c r="I48" s="325"/>
      <c r="J48" s="325"/>
      <c r="K48" s="325"/>
      <c r="L48" s="325"/>
      <c r="M48" s="326"/>
    </row>
    <row r="49" spans="2:13" x14ac:dyDescent="0.25">
      <c r="B49" s="257" t="s">
        <v>2031</v>
      </c>
    </row>
    <row r="54" spans="2:13" ht="15.75" x14ac:dyDescent="0.25">
      <c r="B54" s="258" t="s">
        <v>2033</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2034</v>
      </c>
      <c r="C58" s="327" t="s">
        <v>1959</v>
      </c>
      <c r="D58" s="327" t="s">
        <v>1959</v>
      </c>
      <c r="E58" s="327" t="s">
        <v>1959</v>
      </c>
      <c r="F58" s="327" t="s">
        <v>1959</v>
      </c>
      <c r="G58" s="327" t="s">
        <v>1959</v>
      </c>
      <c r="H58" s="327" t="s">
        <v>1959</v>
      </c>
      <c r="I58" s="327" t="s">
        <v>1959</v>
      </c>
      <c r="J58" s="327" t="s">
        <v>1959</v>
      </c>
      <c r="K58" s="327" t="s">
        <v>1959</v>
      </c>
      <c r="L58" s="327" t="s">
        <v>1959</v>
      </c>
      <c r="M58" s="327" t="s">
        <v>1959</v>
      </c>
    </row>
    <row r="59" spans="2:13" x14ac:dyDescent="0.25">
      <c r="B59" s="208" t="s">
        <v>2035</v>
      </c>
      <c r="C59" s="327" t="s">
        <v>1959</v>
      </c>
      <c r="D59" s="327" t="s">
        <v>1959</v>
      </c>
      <c r="E59" s="327" t="s">
        <v>1959</v>
      </c>
      <c r="F59" s="327" t="s">
        <v>1959</v>
      </c>
      <c r="G59" s="327" t="s">
        <v>1959</v>
      </c>
      <c r="H59" s="327" t="s">
        <v>1959</v>
      </c>
      <c r="I59" s="327" t="s">
        <v>1959</v>
      </c>
      <c r="J59" s="327" t="s">
        <v>1959</v>
      </c>
      <c r="K59" s="327" t="s">
        <v>1959</v>
      </c>
      <c r="L59" s="327" t="s">
        <v>1959</v>
      </c>
      <c r="M59" s="327" t="s">
        <v>1959</v>
      </c>
    </row>
    <row r="60" spans="2:13" x14ac:dyDescent="0.25">
      <c r="B60" s="208" t="s">
        <v>2036</v>
      </c>
      <c r="C60" s="327" t="s">
        <v>1959</v>
      </c>
      <c r="D60" s="327" t="s">
        <v>1959</v>
      </c>
      <c r="E60" s="327" t="s">
        <v>1959</v>
      </c>
      <c r="F60" s="327" t="s">
        <v>1959</v>
      </c>
      <c r="G60" s="327" t="s">
        <v>1959</v>
      </c>
      <c r="H60" s="327" t="s">
        <v>1959</v>
      </c>
      <c r="I60" s="327" t="s">
        <v>1959</v>
      </c>
      <c r="J60" s="327" t="s">
        <v>1959</v>
      </c>
      <c r="K60" s="327" t="s">
        <v>1959</v>
      </c>
      <c r="L60" s="327" t="s">
        <v>1959</v>
      </c>
      <c r="M60" s="327" t="s">
        <v>1959</v>
      </c>
    </row>
    <row r="61" spans="2:13" x14ac:dyDescent="0.25">
      <c r="B61" s="208" t="s">
        <v>2037</v>
      </c>
      <c r="C61" s="327" t="s">
        <v>1959</v>
      </c>
      <c r="D61" s="327" t="s">
        <v>1959</v>
      </c>
      <c r="E61" s="327" t="s">
        <v>1959</v>
      </c>
      <c r="F61" s="327" t="s">
        <v>1959</v>
      </c>
      <c r="G61" s="327" t="s">
        <v>1959</v>
      </c>
      <c r="H61" s="327" t="s">
        <v>1959</v>
      </c>
      <c r="I61" s="327" t="s">
        <v>1959</v>
      </c>
      <c r="J61" s="327" t="s">
        <v>1959</v>
      </c>
      <c r="K61" s="327" t="s">
        <v>1959</v>
      </c>
      <c r="L61" s="327" t="s">
        <v>1959</v>
      </c>
      <c r="M61" s="327" t="s">
        <v>1959</v>
      </c>
    </row>
    <row r="62" spans="2:13" x14ac:dyDescent="0.25">
      <c r="B62" s="208" t="s">
        <v>2038</v>
      </c>
      <c r="C62" s="327" t="s">
        <v>1959</v>
      </c>
      <c r="D62" s="327" t="s">
        <v>1959</v>
      </c>
      <c r="E62" s="327" t="s">
        <v>1959</v>
      </c>
      <c r="F62" s="327" t="s">
        <v>1959</v>
      </c>
      <c r="G62" s="327" t="s">
        <v>1959</v>
      </c>
      <c r="H62" s="327" t="s">
        <v>1959</v>
      </c>
      <c r="I62" s="327" t="s">
        <v>1959</v>
      </c>
      <c r="J62" s="327" t="s">
        <v>1959</v>
      </c>
      <c r="K62" s="327" t="s">
        <v>1959</v>
      </c>
      <c r="L62" s="327" t="s">
        <v>1959</v>
      </c>
      <c r="M62" s="327" t="s">
        <v>1959</v>
      </c>
    </row>
    <row r="63" spans="2:13" x14ac:dyDescent="0.25">
      <c r="B63" s="214" t="s">
        <v>2039</v>
      </c>
      <c r="C63" s="328" t="s">
        <v>1959</v>
      </c>
      <c r="D63" s="328" t="s">
        <v>1959</v>
      </c>
      <c r="E63" s="328" t="s">
        <v>1959</v>
      </c>
      <c r="F63" s="328" t="s">
        <v>1959</v>
      </c>
      <c r="G63" s="328" t="s">
        <v>1959</v>
      </c>
      <c r="H63" s="328" t="s">
        <v>1959</v>
      </c>
      <c r="I63" s="328" t="s">
        <v>1959</v>
      </c>
      <c r="J63" s="328" t="s">
        <v>1959</v>
      </c>
      <c r="K63" s="328" t="s">
        <v>1959</v>
      </c>
      <c r="L63" s="328" t="s">
        <v>1959</v>
      </c>
      <c r="M63" s="328" t="s">
        <v>1959</v>
      </c>
    </row>
    <row r="68" spans="2:13" ht="15.75" x14ac:dyDescent="0.25">
      <c r="B68" s="258" t="s">
        <v>2040</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2041</v>
      </c>
      <c r="C72" s="325" t="s">
        <v>2042</v>
      </c>
      <c r="D72" s="325" t="s">
        <v>2042</v>
      </c>
      <c r="E72" s="325" t="s">
        <v>2042</v>
      </c>
      <c r="F72" s="325" t="s">
        <v>2042</v>
      </c>
      <c r="G72" s="325" t="s">
        <v>2042</v>
      </c>
      <c r="H72" s="325" t="s">
        <v>2042</v>
      </c>
      <c r="I72" s="325" t="s">
        <v>2042</v>
      </c>
      <c r="J72" s="325" t="s">
        <v>2042</v>
      </c>
      <c r="K72" s="325" t="s">
        <v>2042</v>
      </c>
      <c r="L72" s="325" t="s">
        <v>2042</v>
      </c>
      <c r="M72" s="326" t="s">
        <v>2042</v>
      </c>
    </row>
    <row r="77" spans="2:13" ht="15.75" x14ac:dyDescent="0.25">
      <c r="B77" s="258" t="s">
        <v>2043</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2044</v>
      </c>
      <c r="C81" s="325" t="s">
        <v>2042</v>
      </c>
      <c r="D81" s="325" t="s">
        <v>2042</v>
      </c>
      <c r="E81" s="325" t="s">
        <v>2042</v>
      </c>
      <c r="F81" s="325" t="s">
        <v>2042</v>
      </c>
      <c r="G81" s="325" t="s">
        <v>2042</v>
      </c>
      <c r="H81" s="325" t="s">
        <v>2042</v>
      </c>
      <c r="I81" s="325" t="s">
        <v>2042</v>
      </c>
      <c r="J81" s="325" t="s">
        <v>2042</v>
      </c>
      <c r="K81" s="325" t="s">
        <v>2042</v>
      </c>
      <c r="L81" s="325" t="s">
        <v>2042</v>
      </c>
      <c r="M81" s="326" t="s">
        <v>2042</v>
      </c>
    </row>
    <row r="82" spans="2:14" x14ac:dyDescent="0.25">
      <c r="B82" s="257" t="s">
        <v>2045</v>
      </c>
    </row>
    <row r="83" spans="2:14" x14ac:dyDescent="0.25">
      <c r="B83" s="257"/>
    </row>
    <row r="85" spans="2:14" ht="15.75" x14ac:dyDescent="0.25">
      <c r="B85" s="258" t="s">
        <v>2046</v>
      </c>
    </row>
    <row r="86" spans="2:14" x14ac:dyDescent="0.25">
      <c r="B86" s="285" t="s">
        <v>2047</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18" t="s">
        <v>87</v>
      </c>
    </row>
    <row r="89" spans="2:14" x14ac:dyDescent="0.25">
      <c r="B89" s="18" t="s">
        <v>2012</v>
      </c>
      <c r="C89" s="320">
        <v>0</v>
      </c>
      <c r="D89" s="320">
        <v>0</v>
      </c>
      <c r="E89" s="320">
        <v>0</v>
      </c>
      <c r="F89" s="320">
        <v>0</v>
      </c>
      <c r="G89" s="320">
        <v>0</v>
      </c>
      <c r="H89" s="320">
        <v>0</v>
      </c>
      <c r="I89" s="320">
        <v>0</v>
      </c>
      <c r="J89" s="320">
        <v>0</v>
      </c>
      <c r="K89" s="320">
        <v>0</v>
      </c>
      <c r="L89" s="320">
        <v>0</v>
      </c>
      <c r="M89" s="320">
        <v>0</v>
      </c>
      <c r="N89" s="320">
        <f>SUM(C89:M89)</f>
        <v>0</v>
      </c>
    </row>
    <row r="90" spans="2:14" x14ac:dyDescent="0.25">
      <c r="B90" s="321" t="s">
        <v>2013</v>
      </c>
      <c r="C90" s="320">
        <v>0</v>
      </c>
      <c r="D90" s="320">
        <v>0</v>
      </c>
      <c r="E90" s="320">
        <v>0</v>
      </c>
      <c r="F90" s="320">
        <v>0</v>
      </c>
      <c r="G90" s="320">
        <v>0</v>
      </c>
      <c r="H90" s="320">
        <v>0</v>
      </c>
      <c r="I90" s="320">
        <v>0</v>
      </c>
      <c r="J90" s="320">
        <v>0</v>
      </c>
      <c r="K90" s="320">
        <v>0</v>
      </c>
      <c r="L90" s="320">
        <v>0</v>
      </c>
      <c r="M90" s="320">
        <v>0</v>
      </c>
      <c r="N90" s="320">
        <f>SUM(C90:M90)</f>
        <v>0</v>
      </c>
    </row>
    <row r="91" spans="2:14" x14ac:dyDescent="0.25">
      <c r="B91" s="321" t="s">
        <v>2014</v>
      </c>
      <c r="C91" s="320">
        <v>0</v>
      </c>
      <c r="D91" s="320">
        <v>0</v>
      </c>
      <c r="E91" s="320">
        <v>0</v>
      </c>
      <c r="F91" s="320">
        <v>0</v>
      </c>
      <c r="G91" s="320">
        <v>0</v>
      </c>
      <c r="H91" s="320">
        <v>0</v>
      </c>
      <c r="I91" s="320">
        <v>0</v>
      </c>
      <c r="J91" s="320">
        <v>0</v>
      </c>
      <c r="K91" s="320">
        <v>0</v>
      </c>
      <c r="L91" s="320">
        <v>0</v>
      </c>
      <c r="M91" s="320">
        <v>0</v>
      </c>
      <c r="N91" s="320">
        <f>SUM(C91:M91)</f>
        <v>0</v>
      </c>
    </row>
    <row r="92" spans="2:14" x14ac:dyDescent="0.25">
      <c r="B92" s="321" t="s">
        <v>2015</v>
      </c>
      <c r="C92" s="320">
        <v>0</v>
      </c>
      <c r="D92" s="320">
        <v>0</v>
      </c>
      <c r="E92" s="320">
        <v>0</v>
      </c>
      <c r="F92" s="320">
        <v>0</v>
      </c>
      <c r="G92" s="320">
        <v>0</v>
      </c>
      <c r="H92" s="320">
        <v>0</v>
      </c>
      <c r="I92" s="320">
        <v>0</v>
      </c>
      <c r="J92" s="320">
        <v>0</v>
      </c>
      <c r="K92" s="320">
        <v>0</v>
      </c>
      <c r="L92" s="320">
        <v>0</v>
      </c>
      <c r="M92" s="320">
        <v>0</v>
      </c>
      <c r="N92" s="320">
        <f>SUM(C92:M92)</f>
        <v>0</v>
      </c>
    </row>
    <row r="93" spans="2:14" x14ac:dyDescent="0.25">
      <c r="B93" s="321" t="s">
        <v>2016</v>
      </c>
      <c r="C93" s="320">
        <v>0</v>
      </c>
      <c r="D93" s="320">
        <v>0</v>
      </c>
      <c r="E93" s="320">
        <v>0</v>
      </c>
      <c r="F93" s="320">
        <v>0</v>
      </c>
      <c r="G93" s="320">
        <v>0</v>
      </c>
      <c r="H93" s="320">
        <v>0</v>
      </c>
      <c r="I93" s="320">
        <v>0</v>
      </c>
      <c r="J93" s="320">
        <v>0</v>
      </c>
      <c r="K93" s="320">
        <v>0</v>
      </c>
      <c r="L93" s="320">
        <v>0</v>
      </c>
      <c r="M93" s="320">
        <v>0</v>
      </c>
      <c r="N93" s="320">
        <f>SUM(C93:M93)</f>
        <v>0</v>
      </c>
    </row>
    <row r="94" spans="2:14" x14ac:dyDescent="0.25">
      <c r="B94" s="308" t="s">
        <v>87</v>
      </c>
      <c r="C94" s="312">
        <f t="shared" ref="C94:N94" si="0">SUM(C89:C93)</f>
        <v>0</v>
      </c>
      <c r="D94" s="312">
        <f t="shared" si="0"/>
        <v>0</v>
      </c>
      <c r="E94" s="312">
        <f t="shared" si="0"/>
        <v>0</v>
      </c>
      <c r="F94" s="312">
        <f t="shared" si="0"/>
        <v>0</v>
      </c>
      <c r="G94" s="312">
        <f t="shared" si="0"/>
        <v>0</v>
      </c>
      <c r="H94" s="312">
        <f t="shared" si="0"/>
        <v>0</v>
      </c>
      <c r="I94" s="312">
        <f t="shared" si="0"/>
        <v>0</v>
      </c>
      <c r="J94" s="312">
        <f t="shared" si="0"/>
        <v>0</v>
      </c>
      <c r="K94" s="312">
        <f t="shared" si="0"/>
        <v>0</v>
      </c>
      <c r="L94" s="312">
        <f t="shared" si="0"/>
        <v>0</v>
      </c>
      <c r="M94" s="312">
        <f t="shared" si="0"/>
        <v>0</v>
      </c>
      <c r="N94" s="312">
        <f t="shared" si="0"/>
        <v>0</v>
      </c>
    </row>
    <row r="95" spans="2:14" x14ac:dyDescent="0.25">
      <c r="B95" s="151"/>
      <c r="C95" s="313"/>
      <c r="D95" s="313"/>
      <c r="E95" s="313"/>
      <c r="F95" s="313"/>
      <c r="G95" s="313"/>
      <c r="H95" s="313"/>
      <c r="I95" s="313"/>
      <c r="J95" s="313"/>
      <c r="K95" s="313"/>
      <c r="L95" s="313"/>
      <c r="M95" s="313"/>
      <c r="N95" s="313"/>
    </row>
    <row r="96" spans="2:14" x14ac:dyDescent="0.25">
      <c r="B96" s="151"/>
      <c r="C96" s="313"/>
      <c r="D96" s="313"/>
      <c r="E96" s="313"/>
      <c r="F96" s="313"/>
      <c r="G96" s="313"/>
      <c r="H96" s="313"/>
      <c r="I96" s="313"/>
      <c r="J96" s="313"/>
      <c r="K96" s="313"/>
      <c r="L96" s="313"/>
      <c r="M96" s="313"/>
      <c r="N96" s="313"/>
    </row>
    <row r="97" spans="2:14" ht="15.75" x14ac:dyDescent="0.25">
      <c r="B97" s="258" t="s">
        <v>2048</v>
      </c>
    </row>
    <row r="98" spans="2:14" x14ac:dyDescent="0.25">
      <c r="B98" s="285" t="s">
        <v>2049</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2050</v>
      </c>
      <c r="D100" s="271" t="s">
        <v>1895</v>
      </c>
      <c r="E100" s="271" t="s">
        <v>1896</v>
      </c>
      <c r="F100" s="271" t="s">
        <v>1897</v>
      </c>
      <c r="G100" s="271" t="s">
        <v>1898</v>
      </c>
      <c r="H100" s="271" t="s">
        <v>1899</v>
      </c>
      <c r="I100" s="271" t="s">
        <v>1900</v>
      </c>
      <c r="J100" s="271" t="s">
        <v>1901</v>
      </c>
      <c r="K100" s="271" t="s">
        <v>2051</v>
      </c>
      <c r="L100" s="271" t="s">
        <v>1903</v>
      </c>
      <c r="M100" s="271" t="s">
        <v>85</v>
      </c>
      <c r="N100" s="272" t="s">
        <v>87</v>
      </c>
    </row>
    <row r="101" spans="2:14" x14ac:dyDescent="0.25">
      <c r="B101" s="329" t="s">
        <v>2052</v>
      </c>
      <c r="C101" s="330">
        <v>0</v>
      </c>
      <c r="D101" s="330">
        <v>0</v>
      </c>
      <c r="E101" s="330">
        <v>0</v>
      </c>
      <c r="F101" s="330">
        <v>0</v>
      </c>
      <c r="G101" s="330">
        <v>0</v>
      </c>
      <c r="H101" s="330">
        <v>0</v>
      </c>
      <c r="I101" s="330">
        <v>0</v>
      </c>
      <c r="J101" s="330">
        <v>0</v>
      </c>
      <c r="K101" s="330">
        <v>0</v>
      </c>
      <c r="L101" s="330">
        <v>0</v>
      </c>
      <c r="M101" s="330">
        <v>0</v>
      </c>
      <c r="N101" s="330">
        <f t="shared" ref="N101:N108" si="1">SUM(C101:M101)</f>
        <v>0</v>
      </c>
    </row>
    <row r="102" spans="2:14" x14ac:dyDescent="0.25">
      <c r="B102" s="329" t="s">
        <v>2053</v>
      </c>
      <c r="C102" s="330">
        <v>0</v>
      </c>
      <c r="D102" s="330">
        <v>0</v>
      </c>
      <c r="E102" s="330">
        <v>0</v>
      </c>
      <c r="F102" s="330">
        <v>0</v>
      </c>
      <c r="G102" s="330">
        <v>0</v>
      </c>
      <c r="H102" s="330">
        <v>0</v>
      </c>
      <c r="I102" s="330">
        <v>0</v>
      </c>
      <c r="J102" s="330">
        <v>0</v>
      </c>
      <c r="K102" s="330">
        <v>0</v>
      </c>
      <c r="L102" s="330">
        <v>0</v>
      </c>
      <c r="M102" s="330">
        <v>0</v>
      </c>
      <c r="N102" s="330">
        <f t="shared" si="1"/>
        <v>0</v>
      </c>
    </row>
    <row r="103" spans="2:14" x14ac:dyDescent="0.25">
      <c r="B103" s="329" t="s">
        <v>2054</v>
      </c>
      <c r="C103" s="330">
        <v>0</v>
      </c>
      <c r="D103" s="330">
        <v>0</v>
      </c>
      <c r="E103" s="330">
        <v>0</v>
      </c>
      <c r="F103" s="330">
        <v>0</v>
      </c>
      <c r="G103" s="330">
        <v>0</v>
      </c>
      <c r="H103" s="330">
        <v>0</v>
      </c>
      <c r="I103" s="330">
        <v>0</v>
      </c>
      <c r="J103" s="330">
        <v>0</v>
      </c>
      <c r="K103" s="330">
        <v>0</v>
      </c>
      <c r="L103" s="330">
        <v>0</v>
      </c>
      <c r="M103" s="330">
        <v>0</v>
      </c>
      <c r="N103" s="330">
        <f t="shared" si="1"/>
        <v>0</v>
      </c>
    </row>
    <row r="104" spans="2:14" x14ac:dyDescent="0.25">
      <c r="B104" s="329" t="s">
        <v>2055</v>
      </c>
      <c r="C104" s="330">
        <v>0</v>
      </c>
      <c r="D104" s="330">
        <v>0</v>
      </c>
      <c r="E104" s="330">
        <v>0</v>
      </c>
      <c r="F104" s="330">
        <v>0</v>
      </c>
      <c r="G104" s="330">
        <v>0</v>
      </c>
      <c r="H104" s="330">
        <v>0</v>
      </c>
      <c r="I104" s="330">
        <v>0</v>
      </c>
      <c r="J104" s="330">
        <v>0</v>
      </c>
      <c r="K104" s="330">
        <v>0</v>
      </c>
      <c r="L104" s="330">
        <v>0</v>
      </c>
      <c r="M104" s="330">
        <v>0</v>
      </c>
      <c r="N104" s="330">
        <f t="shared" si="1"/>
        <v>0</v>
      </c>
    </row>
    <row r="105" spans="2:14" x14ac:dyDescent="0.25">
      <c r="B105" s="329" t="s">
        <v>2056</v>
      </c>
      <c r="C105" s="330">
        <v>0</v>
      </c>
      <c r="D105" s="330">
        <v>0</v>
      </c>
      <c r="E105" s="330">
        <v>0</v>
      </c>
      <c r="F105" s="330">
        <v>0</v>
      </c>
      <c r="G105" s="330">
        <v>0</v>
      </c>
      <c r="H105" s="330">
        <v>0</v>
      </c>
      <c r="I105" s="330">
        <v>0</v>
      </c>
      <c r="J105" s="330">
        <v>0</v>
      </c>
      <c r="K105" s="330">
        <v>0</v>
      </c>
      <c r="L105" s="330">
        <v>0</v>
      </c>
      <c r="M105" s="330">
        <v>0</v>
      </c>
      <c r="N105" s="330">
        <f t="shared" si="1"/>
        <v>0</v>
      </c>
    </row>
    <row r="106" spans="2:14" x14ac:dyDescent="0.25">
      <c r="B106" s="329" t="s">
        <v>2057</v>
      </c>
      <c r="C106" s="330">
        <v>0</v>
      </c>
      <c r="D106" s="330">
        <v>0</v>
      </c>
      <c r="E106" s="330">
        <v>0</v>
      </c>
      <c r="F106" s="330">
        <v>0</v>
      </c>
      <c r="G106" s="330">
        <v>0</v>
      </c>
      <c r="H106" s="330">
        <v>0</v>
      </c>
      <c r="I106" s="330">
        <v>0</v>
      </c>
      <c r="J106" s="330">
        <v>0</v>
      </c>
      <c r="K106" s="330">
        <v>0</v>
      </c>
      <c r="L106" s="330">
        <v>0</v>
      </c>
      <c r="M106" s="330">
        <v>0</v>
      </c>
      <c r="N106" s="330">
        <f t="shared" si="1"/>
        <v>0</v>
      </c>
    </row>
    <row r="107" spans="2:14" x14ac:dyDescent="0.25">
      <c r="B107" s="329" t="s">
        <v>2058</v>
      </c>
      <c r="C107" s="330">
        <v>0</v>
      </c>
      <c r="D107" s="330">
        <v>0</v>
      </c>
      <c r="E107" s="330">
        <v>0</v>
      </c>
      <c r="F107" s="330">
        <v>0</v>
      </c>
      <c r="G107" s="330">
        <v>0</v>
      </c>
      <c r="H107" s="330">
        <v>0</v>
      </c>
      <c r="I107" s="330">
        <v>0</v>
      </c>
      <c r="J107" s="330">
        <v>0</v>
      </c>
      <c r="K107" s="330">
        <v>0</v>
      </c>
      <c r="L107" s="330">
        <v>0</v>
      </c>
      <c r="M107" s="330">
        <v>0</v>
      </c>
      <c r="N107" s="330">
        <f t="shared" si="1"/>
        <v>0</v>
      </c>
    </row>
    <row r="108" spans="2:14" x14ac:dyDescent="0.25">
      <c r="B108" s="329" t="s">
        <v>2059</v>
      </c>
      <c r="C108" s="330">
        <v>0</v>
      </c>
      <c r="D108" s="330">
        <v>0</v>
      </c>
      <c r="E108" s="330">
        <v>0</v>
      </c>
      <c r="F108" s="330">
        <v>0</v>
      </c>
      <c r="G108" s="330">
        <v>0</v>
      </c>
      <c r="H108" s="330">
        <v>0</v>
      </c>
      <c r="I108" s="330">
        <v>0</v>
      </c>
      <c r="J108" s="330">
        <v>0</v>
      </c>
      <c r="K108" s="330">
        <v>0</v>
      </c>
      <c r="L108" s="330">
        <v>0</v>
      </c>
      <c r="M108" s="330">
        <v>0</v>
      </c>
      <c r="N108" s="330">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1"/>
      <c r="D112" s="331"/>
      <c r="E112" s="331"/>
      <c r="F112" s="331"/>
      <c r="G112" s="331"/>
      <c r="H112" s="331"/>
      <c r="I112" s="331"/>
      <c r="J112" s="331"/>
      <c r="K112" s="331"/>
      <c r="L112" s="331"/>
      <c r="M112" s="331"/>
      <c r="N112" s="331"/>
    </row>
    <row r="113" spans="2:14" ht="15.75" x14ac:dyDescent="0.25">
      <c r="B113" s="258" t="s">
        <v>2060</v>
      </c>
      <c r="C113" s="331"/>
      <c r="D113" s="331"/>
      <c r="E113" s="331"/>
      <c r="F113" s="331"/>
      <c r="G113" s="331"/>
      <c r="H113" s="331"/>
      <c r="I113" s="331"/>
      <c r="J113" s="331"/>
      <c r="K113" s="331"/>
      <c r="L113" s="331"/>
      <c r="M113" s="331"/>
      <c r="N113" s="331"/>
    </row>
    <row r="114" spans="2:14" x14ac:dyDescent="0.25">
      <c r="B114" s="332" t="s">
        <v>2061</v>
      </c>
      <c r="C114" s="332"/>
      <c r="D114" s="333"/>
      <c r="E114" s="333"/>
      <c r="F114" s="333"/>
    </row>
    <row r="115" spans="2:14" x14ac:dyDescent="0.25">
      <c r="F115" s="334" t="s">
        <v>2062</v>
      </c>
    </row>
    <row r="116" spans="2:14" x14ac:dyDescent="0.25">
      <c r="B116" s="204" t="s">
        <v>2030</v>
      </c>
      <c r="C116" s="335"/>
      <c r="D116" s="335"/>
      <c r="E116" s="335"/>
      <c r="F116" s="335">
        <v>0</v>
      </c>
    </row>
    <row r="117" spans="2:14" x14ac:dyDescent="0.25">
      <c r="B117" s="308" t="s">
        <v>87</v>
      </c>
      <c r="C117" s="279"/>
      <c r="D117" s="279"/>
      <c r="E117" s="279"/>
      <c r="F117" s="279">
        <f>SUM(F116:F116)</f>
        <v>0</v>
      </c>
    </row>
    <row r="119" spans="2:14" ht="15.75" x14ac:dyDescent="0.25">
      <c r="B119" s="258" t="s">
        <v>2063</v>
      </c>
    </row>
    <row r="120" spans="2:14" x14ac:dyDescent="0.25">
      <c r="B120" s="332" t="s">
        <v>2061</v>
      </c>
      <c r="C120" s="332"/>
      <c r="D120" s="333"/>
      <c r="E120" s="333"/>
      <c r="F120" s="333"/>
    </row>
    <row r="121" spans="2:14" x14ac:dyDescent="0.25">
      <c r="F121" s="334" t="s">
        <v>2062</v>
      </c>
    </row>
    <row r="122" spans="2:14" x14ac:dyDescent="0.25">
      <c r="B122" s="18" t="s">
        <v>2064</v>
      </c>
      <c r="F122" s="336">
        <v>0</v>
      </c>
    </row>
    <row r="123" spans="2:14" x14ac:dyDescent="0.25">
      <c r="B123" s="18" t="s">
        <v>2065</v>
      </c>
      <c r="F123" s="336">
        <v>0</v>
      </c>
    </row>
    <row r="124" spans="2:14" x14ac:dyDescent="0.25">
      <c r="B124" s="18" t="s">
        <v>2066</v>
      </c>
      <c r="F124" s="336">
        <v>0</v>
      </c>
    </row>
    <row r="125" spans="2:14" x14ac:dyDescent="0.25">
      <c r="B125" s="18" t="s">
        <v>2067</v>
      </c>
      <c r="C125" s="335"/>
      <c r="D125" s="335"/>
      <c r="E125" s="335"/>
      <c r="F125" s="335">
        <v>0</v>
      </c>
    </row>
    <row r="126" spans="2:14" x14ac:dyDescent="0.25">
      <c r="B126" s="308" t="s">
        <v>87</v>
      </c>
      <c r="C126" s="279"/>
      <c r="D126" s="279"/>
      <c r="E126" s="279"/>
      <c r="F126" s="279">
        <f>SUM(F122:F125)</f>
        <v>0</v>
      </c>
    </row>
    <row r="128" spans="2:14" ht="15.75" x14ac:dyDescent="0.25">
      <c r="B128" s="258" t="s">
        <v>2068</v>
      </c>
    </row>
    <row r="129" spans="2:14" x14ac:dyDescent="0.25">
      <c r="B129" s="332" t="s">
        <v>1715</v>
      </c>
      <c r="C129" s="332"/>
      <c r="D129" s="333"/>
      <c r="E129" s="333"/>
      <c r="F129" s="333"/>
    </row>
    <row r="130" spans="2:14" x14ac:dyDescent="0.25">
      <c r="F130" s="334" t="s">
        <v>2062</v>
      </c>
    </row>
    <row r="131" spans="2:14" x14ac:dyDescent="0.25">
      <c r="B131" s="204" t="s">
        <v>2030</v>
      </c>
      <c r="C131" s="335"/>
      <c r="D131" s="335"/>
      <c r="E131" s="335"/>
      <c r="F131" s="335">
        <v>0</v>
      </c>
    </row>
    <row r="132" spans="2:14" x14ac:dyDescent="0.25">
      <c r="B132" s="308" t="s">
        <v>87</v>
      </c>
      <c r="C132" s="279"/>
      <c r="D132" s="279"/>
      <c r="E132" s="279"/>
      <c r="F132" s="279">
        <f>SUM(F131:F131)</f>
        <v>0</v>
      </c>
    </row>
    <row r="134" spans="2:14" ht="15.75" x14ac:dyDescent="0.25">
      <c r="B134" s="258" t="s">
        <v>2069</v>
      </c>
    </row>
    <row r="135" spans="2:14" x14ac:dyDescent="0.25">
      <c r="B135" s="332" t="s">
        <v>1717</v>
      </c>
      <c r="C135" s="332"/>
      <c r="D135" s="333"/>
      <c r="E135" s="333"/>
      <c r="F135" s="333"/>
    </row>
    <row r="136" spans="2:14" x14ac:dyDescent="0.25">
      <c r="F136" s="334" t="s">
        <v>2062</v>
      </c>
    </row>
    <row r="137" spans="2:14" x14ac:dyDescent="0.25">
      <c r="B137" s="204" t="s">
        <v>2030</v>
      </c>
      <c r="C137" s="335"/>
      <c r="D137" s="335"/>
      <c r="E137" s="335"/>
      <c r="F137" s="335">
        <v>0</v>
      </c>
    </row>
    <row r="138" spans="2:14" x14ac:dyDescent="0.25">
      <c r="B138" s="308" t="s">
        <v>87</v>
      </c>
      <c r="C138" s="279"/>
      <c r="D138" s="279"/>
      <c r="E138" s="279"/>
      <c r="F138" s="279">
        <f>SUM(F137:F137)</f>
        <v>0</v>
      </c>
    </row>
    <row r="141" spans="2:14" ht="15.75" x14ac:dyDescent="0.25">
      <c r="B141" s="258" t="s">
        <v>2070</v>
      </c>
    </row>
    <row r="142" spans="2:14" x14ac:dyDescent="0.25">
      <c r="B142" s="285" t="s">
        <v>2071</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2072</v>
      </c>
      <c r="C144" s="271" t="s">
        <v>2050</v>
      </c>
      <c r="D144" s="271" t="s">
        <v>1895</v>
      </c>
      <c r="E144" s="271" t="s">
        <v>1896</v>
      </c>
      <c r="F144" s="271" t="s">
        <v>1897</v>
      </c>
      <c r="G144" s="271" t="s">
        <v>1898</v>
      </c>
      <c r="H144" s="271" t="s">
        <v>1899</v>
      </c>
      <c r="I144" s="271" t="s">
        <v>1900</v>
      </c>
      <c r="J144" s="271" t="s">
        <v>1901</v>
      </c>
      <c r="K144" s="271" t="s">
        <v>2051</v>
      </c>
      <c r="L144" s="271" t="s">
        <v>1903</v>
      </c>
      <c r="M144" s="271" t="s">
        <v>85</v>
      </c>
      <c r="N144" s="272" t="s">
        <v>87</v>
      </c>
    </row>
    <row r="145" spans="2:14" x14ac:dyDescent="0.25">
      <c r="B145" s="18" t="s">
        <v>2073</v>
      </c>
      <c r="C145" s="330">
        <v>0</v>
      </c>
      <c r="D145" s="330">
        <v>0</v>
      </c>
      <c r="E145" s="330">
        <v>0</v>
      </c>
      <c r="F145" s="330">
        <v>0</v>
      </c>
      <c r="G145" s="330">
        <v>0</v>
      </c>
      <c r="H145" s="330">
        <v>0</v>
      </c>
      <c r="I145" s="330">
        <v>0</v>
      </c>
      <c r="J145" s="330">
        <v>0</v>
      </c>
      <c r="K145" s="330">
        <v>0</v>
      </c>
      <c r="L145" s="330">
        <v>0</v>
      </c>
      <c r="M145" s="330">
        <v>0</v>
      </c>
      <c r="N145" s="330">
        <f>SUM(C145:M145)</f>
        <v>0</v>
      </c>
    </row>
    <row r="146" spans="2:14" x14ac:dyDescent="0.25">
      <c r="B146" s="18" t="s">
        <v>2074</v>
      </c>
      <c r="C146" s="330">
        <v>0</v>
      </c>
      <c r="D146" s="330">
        <v>0</v>
      </c>
      <c r="E146" s="330">
        <v>0</v>
      </c>
      <c r="F146" s="330">
        <v>0</v>
      </c>
      <c r="G146" s="330">
        <v>0</v>
      </c>
      <c r="H146" s="330">
        <v>0</v>
      </c>
      <c r="I146" s="330">
        <v>0</v>
      </c>
      <c r="J146" s="330">
        <v>0</v>
      </c>
      <c r="K146" s="330">
        <v>0</v>
      </c>
      <c r="L146" s="330">
        <v>0</v>
      </c>
      <c r="M146" s="330">
        <v>0</v>
      </c>
      <c r="N146" s="330">
        <f>SUM(C146:M146)</f>
        <v>0</v>
      </c>
    </row>
    <row r="147" spans="2:14" x14ac:dyDescent="0.25">
      <c r="B147" s="18" t="s">
        <v>2075</v>
      </c>
      <c r="C147" s="330">
        <v>0</v>
      </c>
      <c r="D147" s="330">
        <v>0</v>
      </c>
      <c r="E147" s="330">
        <v>0</v>
      </c>
      <c r="F147" s="330">
        <v>0</v>
      </c>
      <c r="G147" s="330">
        <v>0</v>
      </c>
      <c r="H147" s="330">
        <v>0</v>
      </c>
      <c r="I147" s="330">
        <v>0</v>
      </c>
      <c r="J147" s="330">
        <v>0</v>
      </c>
      <c r="K147" s="330">
        <v>0</v>
      </c>
      <c r="L147" s="330">
        <v>0</v>
      </c>
      <c r="M147" s="330">
        <v>0</v>
      </c>
      <c r="N147" s="330">
        <f>SUM(C147:M147)</f>
        <v>0</v>
      </c>
    </row>
    <row r="148" spans="2:14" x14ac:dyDescent="0.25">
      <c r="B148" s="18" t="s">
        <v>2076</v>
      </c>
      <c r="C148" s="330">
        <v>0</v>
      </c>
      <c r="D148" s="330">
        <v>0</v>
      </c>
      <c r="E148" s="330">
        <v>0</v>
      </c>
      <c r="F148" s="330">
        <v>0</v>
      </c>
      <c r="G148" s="330">
        <v>0</v>
      </c>
      <c r="H148" s="330">
        <v>0</v>
      </c>
      <c r="I148" s="330">
        <v>0</v>
      </c>
      <c r="J148" s="330">
        <v>0</v>
      </c>
      <c r="K148" s="330">
        <v>0</v>
      </c>
      <c r="L148" s="330">
        <v>0</v>
      </c>
      <c r="M148" s="330">
        <v>0</v>
      </c>
      <c r="N148" s="330">
        <f>SUM(C148:M148)</f>
        <v>0</v>
      </c>
    </row>
    <row r="149" spans="2:14" x14ac:dyDescent="0.25">
      <c r="B149" s="18" t="s">
        <v>724</v>
      </c>
      <c r="C149" s="330">
        <v>0</v>
      </c>
      <c r="D149" s="330">
        <v>0</v>
      </c>
      <c r="E149" s="330">
        <v>0</v>
      </c>
      <c r="F149" s="330">
        <v>0</v>
      </c>
      <c r="G149" s="330">
        <v>0</v>
      </c>
      <c r="H149" s="330">
        <v>0</v>
      </c>
      <c r="I149" s="330">
        <v>0</v>
      </c>
      <c r="J149" s="330">
        <v>0</v>
      </c>
      <c r="K149" s="330">
        <v>0</v>
      </c>
      <c r="L149" s="330">
        <v>0</v>
      </c>
      <c r="M149" s="330">
        <v>0</v>
      </c>
      <c r="N149" s="330">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7" t="s">
        <v>2077</v>
      </c>
      <c r="C7" s="288"/>
      <c r="D7" s="288"/>
    </row>
    <row r="8" spans="2:4" x14ac:dyDescent="0.25">
      <c r="B8" s="338" t="s">
        <v>1733</v>
      </c>
      <c r="C8" s="339" t="s">
        <v>2078</v>
      </c>
      <c r="D8" s="340" t="s">
        <v>2079</v>
      </c>
    </row>
    <row r="9" spans="2:4" x14ac:dyDescent="0.25">
      <c r="B9" s="341"/>
      <c r="C9" s="342"/>
      <c r="D9" s="343"/>
    </row>
    <row r="10" spans="2:4" x14ac:dyDescent="0.25">
      <c r="B10" s="308" t="s">
        <v>2080</v>
      </c>
      <c r="C10" s="314"/>
      <c r="D10" s="314"/>
    </row>
    <row r="11" spans="2:4" ht="30" x14ac:dyDescent="0.25">
      <c r="B11" s="169" t="s">
        <v>2081</v>
      </c>
      <c r="C11" s="169" t="s">
        <v>2082</v>
      </c>
      <c r="D11" s="464"/>
    </row>
    <row r="12" spans="2:4" x14ac:dyDescent="0.25">
      <c r="B12" s="199"/>
      <c r="C12" s="169"/>
      <c r="D12" s="464"/>
    </row>
    <row r="13" spans="2:4" ht="45" x14ac:dyDescent="0.25">
      <c r="B13" s="199"/>
      <c r="C13" s="169" t="s">
        <v>2083</v>
      </c>
      <c r="D13" s="464"/>
    </row>
    <row r="14" spans="2:4" ht="30" x14ac:dyDescent="0.25">
      <c r="B14" s="183" t="s">
        <v>2084</v>
      </c>
      <c r="C14" s="169" t="s">
        <v>2085</v>
      </c>
      <c r="D14" s="464"/>
    </row>
    <row r="15" spans="2:4" x14ac:dyDescent="0.25">
      <c r="B15" s="183"/>
      <c r="C15" s="344" t="s">
        <v>2086</v>
      </c>
      <c r="D15" s="464"/>
    </row>
    <row r="16" spans="2:4" ht="30" x14ac:dyDescent="0.25">
      <c r="B16" s="183" t="s">
        <v>2087</v>
      </c>
      <c r="C16" s="344" t="s">
        <v>2088</v>
      </c>
      <c r="D16" s="464"/>
    </row>
    <row r="17" spans="2:4" x14ac:dyDescent="0.25">
      <c r="B17" s="345"/>
      <c r="C17" s="344" t="s">
        <v>2089</v>
      </c>
      <c r="D17" s="464"/>
    </row>
    <row r="18" spans="2:4" x14ac:dyDescent="0.25">
      <c r="B18" s="345"/>
      <c r="C18" s="344" t="s">
        <v>2090</v>
      </c>
      <c r="D18" s="464"/>
    </row>
    <row r="19" spans="2:4" x14ac:dyDescent="0.25">
      <c r="B19" s="345"/>
      <c r="C19" s="344" t="s">
        <v>2091</v>
      </c>
      <c r="D19" s="464"/>
    </row>
    <row r="20" spans="2:4" x14ac:dyDescent="0.25">
      <c r="B20" s="345"/>
      <c r="C20" s="344" t="s">
        <v>2092</v>
      </c>
      <c r="D20" s="464"/>
    </row>
    <row r="21" spans="2:4" x14ac:dyDescent="0.25">
      <c r="B21" s="345"/>
      <c r="C21" s="344" t="s">
        <v>2093</v>
      </c>
      <c r="D21" s="464"/>
    </row>
    <row r="22" spans="2:4" ht="29.25" x14ac:dyDescent="0.25">
      <c r="B22" s="345"/>
      <c r="C22" s="344" t="s">
        <v>2094</v>
      </c>
      <c r="D22" s="464"/>
    </row>
    <row r="23" spans="2:4" x14ac:dyDescent="0.25">
      <c r="B23" s="345"/>
      <c r="C23" s="344" t="s">
        <v>2095</v>
      </c>
      <c r="D23" s="464"/>
    </row>
    <row r="24" spans="2:4" x14ac:dyDescent="0.25">
      <c r="B24" s="345"/>
      <c r="C24" s="344" t="s">
        <v>2096</v>
      </c>
      <c r="D24" s="464"/>
    </row>
    <row r="25" spans="2:4" x14ac:dyDescent="0.25">
      <c r="B25" s="345"/>
      <c r="C25" s="344" t="s">
        <v>2097</v>
      </c>
      <c r="D25" s="464"/>
    </row>
    <row r="26" spans="2:4" x14ac:dyDescent="0.25">
      <c r="B26" s="345"/>
      <c r="C26" s="344" t="s">
        <v>2098</v>
      </c>
      <c r="D26" s="464"/>
    </row>
    <row r="27" spans="2:4" x14ac:dyDescent="0.25">
      <c r="B27" s="345"/>
      <c r="C27" s="344"/>
      <c r="D27" s="169"/>
    </row>
    <row r="28" spans="2:4" x14ac:dyDescent="0.25">
      <c r="B28" s="308" t="s">
        <v>2099</v>
      </c>
      <c r="C28" s="273"/>
      <c r="D28" s="273"/>
    </row>
    <row r="29" spans="2:4" ht="30" x14ac:dyDescent="0.25">
      <c r="B29" s="463" t="s">
        <v>2100</v>
      </c>
      <c r="C29" s="169" t="s">
        <v>2101</v>
      </c>
      <c r="D29" s="464"/>
    </row>
    <row r="30" spans="2:4" x14ac:dyDescent="0.25">
      <c r="B30" s="463"/>
      <c r="C30" s="169"/>
      <c r="D30" s="464"/>
    </row>
    <row r="31" spans="2:4" ht="30" x14ac:dyDescent="0.25">
      <c r="B31" s="463"/>
      <c r="C31" s="169" t="s">
        <v>2102</v>
      </c>
      <c r="D31" s="464"/>
    </row>
    <row r="32" spans="2:4" x14ac:dyDescent="0.25">
      <c r="B32" s="463"/>
      <c r="C32" s="253"/>
      <c r="D32" s="464"/>
    </row>
    <row r="33" spans="2:4" x14ac:dyDescent="0.25">
      <c r="B33" s="463"/>
      <c r="C33" s="253" t="s">
        <v>2103</v>
      </c>
      <c r="D33" s="464"/>
    </row>
    <row r="34" spans="2:4" ht="30" x14ac:dyDescent="0.25">
      <c r="B34" s="463" t="s">
        <v>2104</v>
      </c>
      <c r="C34" s="169" t="s">
        <v>2105</v>
      </c>
      <c r="D34" s="464"/>
    </row>
    <row r="35" spans="2:4" x14ac:dyDescent="0.25">
      <c r="B35" s="463"/>
      <c r="C35" s="169"/>
      <c r="D35" s="464"/>
    </row>
    <row r="36" spans="2:4" x14ac:dyDescent="0.25">
      <c r="B36" s="463"/>
      <c r="C36" s="253" t="s">
        <v>2106</v>
      </c>
      <c r="D36" s="464"/>
    </row>
    <row r="37" spans="2:4" ht="30" x14ac:dyDescent="0.25">
      <c r="B37" s="463" t="s">
        <v>2107</v>
      </c>
      <c r="C37" s="169" t="s">
        <v>2108</v>
      </c>
      <c r="D37" s="464"/>
    </row>
    <row r="38" spans="2:4" x14ac:dyDescent="0.25">
      <c r="B38" s="463"/>
      <c r="C38" s="169"/>
      <c r="D38" s="464"/>
    </row>
    <row r="39" spans="2:4" x14ac:dyDescent="0.25">
      <c r="B39" s="463"/>
      <c r="C39" s="253" t="s">
        <v>2109</v>
      </c>
      <c r="D39" s="464"/>
    </row>
    <row r="40" spans="2:4" ht="30" x14ac:dyDescent="0.25">
      <c r="B40" s="463" t="s">
        <v>2110</v>
      </c>
      <c r="C40" s="169" t="s">
        <v>2111</v>
      </c>
      <c r="D40" s="464"/>
    </row>
    <row r="41" spans="2:4" x14ac:dyDescent="0.25">
      <c r="B41" s="463"/>
      <c r="C41" s="169"/>
      <c r="D41" s="464"/>
    </row>
    <row r="42" spans="2:4" ht="30" x14ac:dyDescent="0.25">
      <c r="B42" s="463"/>
      <c r="C42" s="253" t="s">
        <v>2112</v>
      </c>
      <c r="D42" s="464"/>
    </row>
    <row r="43" spans="2:4" ht="45" x14ac:dyDescent="0.25">
      <c r="B43" s="346" t="s">
        <v>2113</v>
      </c>
      <c r="C43" s="176" t="s">
        <v>2114</v>
      </c>
      <c r="D43" s="176"/>
    </row>
    <row r="45" spans="2:4" x14ac:dyDescent="0.25">
      <c r="D45" s="195" t="s">
        <v>1775</v>
      </c>
    </row>
    <row r="56" spans="2:4" ht="15" customHeight="1" x14ac:dyDescent="0.25"/>
    <row r="57" spans="2:4" ht="222.75" customHeight="1" x14ac:dyDescent="0.25"/>
    <row r="58" spans="2:4" ht="203.25" customHeight="1" x14ac:dyDescent="0.25">
      <c r="B58" s="183"/>
      <c r="C58" s="347"/>
      <c r="D58" s="347"/>
    </row>
    <row r="59" spans="2:4" ht="15.75" x14ac:dyDescent="0.25">
      <c r="B59" s="348"/>
      <c r="C59" s="349"/>
      <c r="D59" s="349"/>
    </row>
    <row r="61" spans="2:4" x14ac:dyDescent="0.25">
      <c r="D61" s="35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7" t="s">
        <v>2115</v>
      </c>
      <c r="C3" s="288"/>
      <c r="D3" s="288"/>
      <c r="E3" s="288"/>
      <c r="F3" s="288"/>
      <c r="G3" s="288"/>
      <c r="H3" s="288"/>
      <c r="I3" s="288"/>
      <c r="J3" s="288"/>
      <c r="K3" s="288"/>
      <c r="L3" s="288"/>
      <c r="M3" s="288"/>
      <c r="N3" s="288"/>
      <c r="O3" s="288"/>
    </row>
    <row r="4" spans="1:21" ht="15" customHeight="1" x14ac:dyDescent="0.25">
      <c r="A4" s="18"/>
      <c r="B4" s="351" t="s">
        <v>2116</v>
      </c>
      <c r="C4" s="466" t="s">
        <v>2117</v>
      </c>
      <c r="D4" s="466"/>
      <c r="E4" s="466"/>
      <c r="F4" s="466"/>
      <c r="G4" s="466"/>
      <c r="H4" s="466"/>
      <c r="I4" s="466"/>
      <c r="J4" s="466"/>
      <c r="K4" s="466"/>
      <c r="L4" s="466"/>
      <c r="M4" s="466"/>
      <c r="N4" s="466"/>
      <c r="O4" s="466"/>
    </row>
    <row r="5" spans="1:21" ht="15" customHeight="1" x14ac:dyDescent="0.25">
      <c r="A5" s="18"/>
      <c r="B5" s="351"/>
      <c r="C5" s="467" t="s">
        <v>2118</v>
      </c>
      <c r="D5" s="467"/>
      <c r="E5" s="467"/>
      <c r="F5" s="467"/>
      <c r="G5" s="467"/>
      <c r="H5" s="467"/>
      <c r="I5" s="467"/>
      <c r="J5" s="467"/>
      <c r="K5" s="467"/>
      <c r="L5" s="467"/>
      <c r="M5" s="467"/>
      <c r="N5" s="467"/>
      <c r="O5" s="467"/>
    </row>
    <row r="6" spans="1:21" ht="15" customHeight="1" x14ac:dyDescent="0.25">
      <c r="A6" s="18"/>
      <c r="B6" s="353"/>
      <c r="C6" s="352"/>
      <c r="D6" s="352"/>
      <c r="E6" s="288"/>
      <c r="F6" s="288"/>
      <c r="G6" s="288"/>
      <c r="H6" s="288"/>
      <c r="I6" s="288"/>
      <c r="J6" s="288"/>
      <c r="K6" s="288"/>
      <c r="L6" s="288"/>
      <c r="M6" s="288"/>
      <c r="N6" s="288"/>
      <c r="O6" s="288"/>
    </row>
    <row r="7" spans="1:21" ht="15" customHeight="1" x14ac:dyDescent="0.25">
      <c r="A7" s="18"/>
      <c r="B7" s="354" t="s">
        <v>2119</v>
      </c>
      <c r="C7" s="273"/>
      <c r="D7" s="273"/>
      <c r="E7" s="273"/>
      <c r="F7" s="273"/>
      <c r="G7" s="273"/>
      <c r="H7" s="273"/>
      <c r="I7" s="273"/>
      <c r="J7" s="273"/>
      <c r="K7" s="273"/>
      <c r="L7" s="273"/>
      <c r="M7" s="273"/>
      <c r="N7" s="273"/>
      <c r="O7" s="273"/>
    </row>
    <row r="8" spans="1:21" ht="15" customHeight="1" x14ac:dyDescent="0.25">
      <c r="A8" s="18"/>
      <c r="B8" s="169" t="s">
        <v>2120</v>
      </c>
      <c r="C8" s="468"/>
      <c r="D8" s="468"/>
      <c r="E8" s="468"/>
      <c r="F8" s="468"/>
      <c r="G8" s="468"/>
      <c r="H8" s="468"/>
      <c r="I8" s="468"/>
      <c r="J8" s="468"/>
      <c r="K8" s="468"/>
      <c r="L8" s="468"/>
      <c r="M8" s="468"/>
      <c r="N8" s="468"/>
      <c r="O8" s="468"/>
    </row>
    <row r="9" spans="1:21" ht="15" customHeight="1" x14ac:dyDescent="0.25">
      <c r="A9" s="18"/>
      <c r="B9" s="183" t="s">
        <v>2121</v>
      </c>
      <c r="C9" s="469"/>
      <c r="D9" s="469"/>
      <c r="E9" s="469"/>
      <c r="F9" s="469"/>
      <c r="G9" s="469"/>
      <c r="H9" s="469"/>
      <c r="I9" s="469"/>
      <c r="J9" s="469"/>
      <c r="K9" s="469"/>
      <c r="L9" s="469"/>
      <c r="M9" s="469"/>
      <c r="N9" s="469"/>
      <c r="O9" s="469"/>
    </row>
    <row r="10" spans="1:21" x14ac:dyDescent="0.25">
      <c r="A10" s="18"/>
      <c r="B10" s="183"/>
      <c r="C10" s="470"/>
      <c r="D10" s="470"/>
      <c r="E10" s="470"/>
      <c r="F10" s="470"/>
      <c r="G10" s="470"/>
      <c r="H10" s="470"/>
      <c r="I10" s="470"/>
      <c r="J10" s="470"/>
      <c r="K10" s="470"/>
      <c r="L10" s="470"/>
      <c r="M10" s="470"/>
      <c r="N10" s="470"/>
      <c r="O10" s="470"/>
    </row>
    <row r="11" spans="1:21" ht="15.75" customHeight="1" x14ac:dyDescent="0.25">
      <c r="A11" s="18"/>
      <c r="B11" s="354" t="s">
        <v>2122</v>
      </c>
      <c r="C11" s="471" t="s">
        <v>2123</v>
      </c>
      <c r="D11" s="471"/>
      <c r="E11" s="471"/>
      <c r="F11" s="471"/>
      <c r="G11" s="471"/>
      <c r="H11" s="471"/>
      <c r="I11" s="471"/>
      <c r="J11" s="471"/>
      <c r="K11" s="471"/>
      <c r="L11" s="471"/>
      <c r="M11" s="471"/>
      <c r="N11" s="471"/>
      <c r="O11" s="471"/>
    </row>
    <row r="12" spans="1:21" ht="226.5" customHeight="1" x14ac:dyDescent="0.25">
      <c r="A12" s="18"/>
      <c r="B12" s="183" t="s">
        <v>2124</v>
      </c>
      <c r="C12" s="472" t="s">
        <v>2125</v>
      </c>
      <c r="D12" s="473"/>
      <c r="E12" s="473"/>
      <c r="F12" s="473"/>
      <c r="G12" s="473"/>
      <c r="H12" s="473"/>
      <c r="I12" s="473"/>
      <c r="J12" s="473"/>
      <c r="K12" s="473"/>
      <c r="L12" s="473"/>
      <c r="M12" s="473"/>
      <c r="N12" s="473"/>
      <c r="O12" s="474"/>
    </row>
    <row r="13" spans="1:21" x14ac:dyDescent="0.25">
      <c r="A13" s="18"/>
      <c r="B13" s="18"/>
      <c r="C13" s="355"/>
      <c r="D13" s="18"/>
      <c r="E13" s="18"/>
      <c r="F13" s="18"/>
      <c r="G13" s="18"/>
      <c r="H13" s="18"/>
      <c r="I13" s="18"/>
      <c r="J13" s="18"/>
      <c r="K13" s="18"/>
      <c r="L13" s="18"/>
      <c r="M13" s="18"/>
      <c r="N13" s="18"/>
      <c r="O13" s="356"/>
    </row>
    <row r="14" spans="1:21" x14ac:dyDescent="0.25">
      <c r="A14" s="18"/>
      <c r="B14" s="18"/>
      <c r="C14" s="355"/>
      <c r="D14" s="18"/>
      <c r="E14" s="18"/>
      <c r="F14" s="18"/>
      <c r="G14" s="18"/>
      <c r="H14" s="18"/>
      <c r="I14" s="18"/>
      <c r="J14" s="18"/>
      <c r="K14" s="18"/>
      <c r="L14" s="18"/>
      <c r="M14" s="18"/>
      <c r="N14" s="18"/>
      <c r="O14" s="356"/>
    </row>
    <row r="15" spans="1:21" ht="30" x14ac:dyDescent="0.25">
      <c r="A15" s="18"/>
      <c r="B15" s="183" t="s">
        <v>2126</v>
      </c>
      <c r="C15" s="355" t="s">
        <v>2127</v>
      </c>
      <c r="D15" s="18"/>
      <c r="E15" s="18"/>
      <c r="F15" s="18"/>
      <c r="G15" s="18"/>
      <c r="H15" s="18"/>
      <c r="I15" s="18"/>
      <c r="J15" s="18"/>
      <c r="K15" s="18"/>
      <c r="L15" s="18"/>
      <c r="M15" s="18"/>
      <c r="N15" s="18"/>
      <c r="O15" s="356"/>
    </row>
    <row r="16" spans="1:21" x14ac:dyDescent="0.25">
      <c r="A16" s="18"/>
      <c r="B16" s="18"/>
      <c r="C16" s="355"/>
      <c r="D16" s="18"/>
      <c r="E16" s="291"/>
      <c r="F16" s="357"/>
      <c r="G16" s="18"/>
      <c r="H16" s="18"/>
      <c r="I16" s="18"/>
      <c r="J16" s="18"/>
      <c r="K16" s="18"/>
      <c r="L16" s="18"/>
      <c r="M16" s="18"/>
      <c r="N16" s="18"/>
      <c r="O16" s="356"/>
    </row>
    <row r="17" spans="1:15" x14ac:dyDescent="0.25">
      <c r="A17" s="18"/>
      <c r="B17" s="18"/>
      <c r="C17" s="358" t="s">
        <v>2128</v>
      </c>
      <c r="D17" s="18"/>
      <c r="E17" s="291"/>
      <c r="F17" s="357"/>
      <c r="G17" s="18"/>
      <c r="H17" s="18"/>
      <c r="I17" s="18"/>
      <c r="J17" s="18"/>
      <c r="K17" s="18"/>
      <c r="L17" s="18"/>
      <c r="M17" s="18"/>
      <c r="N17" s="18"/>
      <c r="O17" s="356"/>
    </row>
    <row r="18" spans="1:15" x14ac:dyDescent="0.25">
      <c r="A18" s="18"/>
      <c r="B18" s="18"/>
      <c r="C18" s="355" t="s">
        <v>2129</v>
      </c>
      <c r="D18" s="18"/>
      <c r="E18" s="291"/>
      <c r="F18" s="357"/>
      <c r="G18" s="18"/>
      <c r="H18" s="18"/>
      <c r="I18" s="18"/>
      <c r="J18" s="18"/>
      <c r="K18" s="18"/>
      <c r="L18" s="18"/>
      <c r="M18" s="18"/>
      <c r="N18" s="18"/>
      <c r="O18" s="356"/>
    </row>
    <row r="19" spans="1:15" x14ac:dyDescent="0.25">
      <c r="A19" s="18"/>
      <c r="B19" s="18"/>
      <c r="C19" s="355"/>
      <c r="D19" s="18"/>
      <c r="E19" s="291"/>
      <c r="F19" s="357"/>
      <c r="G19" s="18"/>
      <c r="H19" s="18"/>
      <c r="I19" s="18"/>
      <c r="J19" s="18"/>
      <c r="K19" s="18"/>
      <c r="L19" s="18"/>
      <c r="M19" s="18"/>
      <c r="N19" s="18"/>
      <c r="O19" s="356"/>
    </row>
    <row r="20" spans="1:15" x14ac:dyDescent="0.25">
      <c r="A20" s="18"/>
      <c r="B20" s="18"/>
      <c r="C20" s="355"/>
      <c r="D20" s="465" t="s">
        <v>2130</v>
      </c>
      <c r="E20" s="465"/>
      <c r="F20" s="465"/>
      <c r="G20" s="465"/>
      <c r="H20" s="465"/>
      <c r="I20" s="465"/>
      <c r="J20" s="465"/>
      <c r="K20" s="465"/>
      <c r="L20" s="359"/>
      <c r="M20" s="18"/>
      <c r="N20" s="18"/>
      <c r="O20" s="356"/>
    </row>
    <row r="21" spans="1:15" x14ac:dyDescent="0.25">
      <c r="A21" s="18"/>
      <c r="B21" s="18"/>
      <c r="C21" s="355"/>
      <c r="D21" s="18"/>
      <c r="E21" s="18"/>
      <c r="F21" s="18"/>
      <c r="G21" s="18"/>
      <c r="H21" s="18"/>
      <c r="I21" s="18"/>
      <c r="J21" s="18"/>
      <c r="K21" s="18"/>
      <c r="L21" s="18"/>
      <c r="M21" s="18"/>
      <c r="N21" s="18"/>
      <c r="O21" s="356"/>
    </row>
    <row r="22" spans="1:15" ht="15.75" thickBot="1" x14ac:dyDescent="0.3">
      <c r="A22" s="18"/>
      <c r="B22" s="18"/>
      <c r="C22" s="360" t="s">
        <v>2131</v>
      </c>
      <c r="D22" s="361" t="s">
        <v>2132</v>
      </c>
      <c r="E22" s="361" t="s">
        <v>2133</v>
      </c>
      <c r="F22" s="361" t="s">
        <v>2134</v>
      </c>
      <c r="G22" s="361" t="s">
        <v>2135</v>
      </c>
      <c r="H22" s="361" t="s">
        <v>2136</v>
      </c>
      <c r="I22" s="361" t="s">
        <v>2137</v>
      </c>
      <c r="J22" s="361" t="s">
        <v>2138</v>
      </c>
      <c r="K22" s="361" t="s">
        <v>2139</v>
      </c>
      <c r="L22" s="361" t="s">
        <v>2140</v>
      </c>
      <c r="M22" s="18"/>
      <c r="N22" s="18"/>
      <c r="O22" s="356"/>
    </row>
    <row r="23" spans="1:15" x14ac:dyDescent="0.25">
      <c r="A23" s="18"/>
      <c r="B23" s="18"/>
      <c r="C23" s="362">
        <v>266666.67</v>
      </c>
      <c r="D23" s="357">
        <v>266666.67</v>
      </c>
      <c r="E23" s="357">
        <v>266666.67</v>
      </c>
      <c r="F23" s="357">
        <v>133333.32999999999</v>
      </c>
      <c r="G23" s="357">
        <v>66666.67</v>
      </c>
      <c r="H23" s="291" t="s">
        <v>2141</v>
      </c>
      <c r="I23" s="291" t="s">
        <v>2141</v>
      </c>
      <c r="J23" s="291" t="s">
        <v>2141</v>
      </c>
      <c r="K23" s="291" t="s">
        <v>2141</v>
      </c>
      <c r="L23" s="291" t="s">
        <v>2141</v>
      </c>
      <c r="M23" s="18"/>
      <c r="N23" s="18"/>
      <c r="O23" s="356"/>
    </row>
    <row r="24" spans="1:15" x14ac:dyDescent="0.25">
      <c r="A24" s="18"/>
      <c r="B24" s="18"/>
      <c r="C24" s="362"/>
      <c r="D24" s="357"/>
      <c r="E24" s="357"/>
      <c r="F24" s="357"/>
      <c r="G24" s="357"/>
      <c r="H24" s="291"/>
      <c r="I24" s="291"/>
      <c r="J24" s="291"/>
      <c r="K24" s="291"/>
      <c r="L24" s="291"/>
      <c r="M24" s="18"/>
      <c r="N24" s="18"/>
      <c r="O24" s="356"/>
    </row>
    <row r="25" spans="1:15" x14ac:dyDescent="0.25">
      <c r="A25" s="18"/>
      <c r="B25" s="18"/>
      <c r="C25" s="362"/>
      <c r="D25" s="357"/>
      <c r="E25" s="357"/>
      <c r="F25" s="357"/>
      <c r="G25" s="357"/>
      <c r="H25" s="291"/>
      <c r="I25" s="291"/>
      <c r="J25" s="291"/>
      <c r="K25" s="291"/>
      <c r="L25" s="291"/>
      <c r="M25" s="18"/>
      <c r="N25" s="18"/>
      <c r="O25" s="356"/>
    </row>
    <row r="26" spans="1:15" x14ac:dyDescent="0.25">
      <c r="A26" s="18"/>
      <c r="B26" s="18"/>
      <c r="C26" s="362"/>
      <c r="D26" s="357"/>
      <c r="E26" s="357"/>
      <c r="F26" s="357"/>
      <c r="G26" s="357"/>
      <c r="H26" s="291"/>
      <c r="I26" s="291"/>
      <c r="J26" s="291"/>
      <c r="K26" s="291"/>
      <c r="L26" s="291"/>
      <c r="M26" s="18"/>
      <c r="N26" s="18"/>
      <c r="O26" s="356"/>
    </row>
    <row r="27" spans="1:15" x14ac:dyDescent="0.25">
      <c r="A27" s="18"/>
      <c r="B27" s="18"/>
      <c r="C27" s="355" t="s">
        <v>2142</v>
      </c>
      <c r="D27" s="357"/>
      <c r="E27" s="357"/>
      <c r="F27" s="357"/>
      <c r="G27" s="357"/>
      <c r="H27" s="291"/>
      <c r="I27" s="291"/>
      <c r="J27" s="291"/>
      <c r="K27" s="291"/>
      <c r="L27" s="291"/>
      <c r="M27" s="18"/>
      <c r="N27" s="18"/>
      <c r="O27" s="356"/>
    </row>
    <row r="28" spans="1:15" x14ac:dyDescent="0.25">
      <c r="A28" s="18"/>
      <c r="B28" s="18"/>
      <c r="C28" s="355"/>
      <c r="D28" s="357"/>
      <c r="E28" s="357"/>
      <c r="F28" s="357"/>
      <c r="G28" s="357"/>
      <c r="H28" s="291"/>
      <c r="I28" s="291"/>
      <c r="J28" s="291"/>
      <c r="K28" s="291"/>
      <c r="L28" s="291"/>
      <c r="M28" s="18"/>
      <c r="N28" s="18"/>
      <c r="O28" s="356"/>
    </row>
    <row r="29" spans="1:15" x14ac:dyDescent="0.25">
      <c r="A29" s="18"/>
      <c r="B29" s="18"/>
      <c r="C29" s="358" t="s">
        <v>2128</v>
      </c>
      <c r="D29" s="18"/>
      <c r="E29" s="18"/>
      <c r="F29" s="18"/>
      <c r="G29" s="18"/>
      <c r="H29" s="18"/>
      <c r="I29" s="18"/>
      <c r="J29" s="18"/>
      <c r="K29" s="18"/>
      <c r="L29" s="18"/>
      <c r="M29" s="18"/>
      <c r="N29" s="18"/>
      <c r="O29" s="356"/>
    </row>
    <row r="30" spans="1:15" x14ac:dyDescent="0.25">
      <c r="A30" s="18"/>
      <c r="B30" s="18"/>
      <c r="C30" s="355" t="s">
        <v>2143</v>
      </c>
      <c r="D30" s="18"/>
      <c r="E30" s="18"/>
      <c r="F30" s="18"/>
      <c r="G30" s="18"/>
      <c r="H30" s="18"/>
      <c r="I30" s="18"/>
      <c r="J30" s="18"/>
      <c r="K30" s="18"/>
      <c r="L30" s="18"/>
      <c r="M30" s="18"/>
      <c r="N30" s="18"/>
      <c r="O30" s="356"/>
    </row>
    <row r="31" spans="1:15" x14ac:dyDescent="0.25">
      <c r="A31" s="18"/>
      <c r="B31" s="18"/>
      <c r="C31" s="355" t="s">
        <v>2144</v>
      </c>
      <c r="D31" s="363"/>
      <c r="E31" s="363"/>
      <c r="F31" s="363"/>
      <c r="G31" s="363"/>
      <c r="H31" s="363"/>
      <c r="I31" s="363"/>
      <c r="J31" s="363"/>
      <c r="K31" s="363"/>
      <c r="L31" s="363"/>
      <c r="M31" s="18"/>
      <c r="N31" s="18"/>
      <c r="O31" s="356"/>
    </row>
    <row r="32" spans="1:15" x14ac:dyDescent="0.25">
      <c r="A32" s="18"/>
      <c r="B32" s="18"/>
      <c r="C32" s="358"/>
      <c r="D32" s="363"/>
      <c r="E32" s="363"/>
      <c r="F32" s="363"/>
      <c r="G32" s="363"/>
      <c r="H32" s="363"/>
      <c r="I32" s="363"/>
      <c r="J32" s="363"/>
      <c r="K32" s="363"/>
      <c r="L32" s="363"/>
      <c r="M32" s="18"/>
      <c r="N32" s="18"/>
      <c r="O32" s="356"/>
    </row>
    <row r="33" spans="1:15" x14ac:dyDescent="0.25">
      <c r="A33" s="18"/>
      <c r="B33" s="18"/>
      <c r="C33" s="355"/>
      <c r="D33" s="465" t="s">
        <v>2130</v>
      </c>
      <c r="E33" s="465"/>
      <c r="F33" s="465"/>
      <c r="G33" s="465"/>
      <c r="H33" s="465"/>
      <c r="I33" s="465"/>
      <c r="J33" s="465"/>
      <c r="K33" s="465"/>
      <c r="L33" s="359"/>
      <c r="M33" s="18"/>
      <c r="N33" s="18"/>
      <c r="O33" s="356"/>
    </row>
    <row r="34" spans="1:15" x14ac:dyDescent="0.25">
      <c r="A34" s="18"/>
      <c r="B34" s="18"/>
      <c r="C34" s="355"/>
      <c r="D34" s="18"/>
      <c r="E34" s="18"/>
      <c r="F34" s="18"/>
      <c r="G34" s="18"/>
      <c r="H34" s="18"/>
      <c r="I34" s="18"/>
      <c r="J34" s="18"/>
      <c r="K34" s="18"/>
      <c r="L34" s="18"/>
      <c r="M34" s="18"/>
      <c r="N34" s="18"/>
      <c r="O34" s="356"/>
    </row>
    <row r="35" spans="1:15" ht="15.75" thickBot="1" x14ac:dyDescent="0.3">
      <c r="A35" s="18"/>
      <c r="B35" s="18"/>
      <c r="C35" s="360" t="s">
        <v>2131</v>
      </c>
      <c r="D35" s="361" t="s">
        <v>2132</v>
      </c>
      <c r="E35" s="361" t="s">
        <v>2133</v>
      </c>
      <c r="F35" s="361" t="s">
        <v>2134</v>
      </c>
      <c r="G35" s="361" t="s">
        <v>2135</v>
      </c>
      <c r="H35" s="361" t="s">
        <v>2136</v>
      </c>
      <c r="I35" s="361" t="s">
        <v>2137</v>
      </c>
      <c r="J35" s="361" t="s">
        <v>2138</v>
      </c>
      <c r="K35" s="361" t="s">
        <v>2139</v>
      </c>
      <c r="L35" s="361" t="s">
        <v>2140</v>
      </c>
      <c r="M35" s="18"/>
      <c r="N35" s="18"/>
      <c r="O35" s="356"/>
    </row>
    <row r="36" spans="1:15" x14ac:dyDescent="0.25">
      <c r="A36" s="18"/>
      <c r="B36" s="18"/>
      <c r="C36" s="364" t="s">
        <v>2141</v>
      </c>
      <c r="D36" s="291" t="s">
        <v>2141</v>
      </c>
      <c r="E36" s="365">
        <v>571428.56999999995</v>
      </c>
      <c r="F36" s="365">
        <v>285714.28999999998</v>
      </c>
      <c r="G36" s="365">
        <v>142857.14000000001</v>
      </c>
      <c r="H36" s="291" t="s">
        <v>2141</v>
      </c>
      <c r="I36" s="291" t="s">
        <v>2141</v>
      </c>
      <c r="J36" s="291" t="s">
        <v>2141</v>
      </c>
      <c r="K36" s="291" t="s">
        <v>2141</v>
      </c>
      <c r="L36" s="291" t="s">
        <v>2141</v>
      </c>
      <c r="M36" s="18"/>
      <c r="N36" s="18"/>
      <c r="O36" s="356"/>
    </row>
    <row r="37" spans="1:15" x14ac:dyDescent="0.25">
      <c r="A37" s="18"/>
      <c r="B37" s="18"/>
      <c r="C37" s="355"/>
      <c r="D37" s="18"/>
      <c r="E37" s="18"/>
      <c r="F37" s="18"/>
      <c r="G37" s="18"/>
      <c r="H37" s="18"/>
      <c r="I37" s="18"/>
      <c r="J37" s="18"/>
      <c r="K37" s="18"/>
      <c r="L37" s="18"/>
      <c r="M37" s="18"/>
      <c r="N37" s="18"/>
      <c r="O37" s="356"/>
    </row>
    <row r="38" spans="1:15" x14ac:dyDescent="0.25">
      <c r="A38" s="18"/>
      <c r="B38" s="18"/>
      <c r="C38" s="355"/>
      <c r="D38" s="18"/>
      <c r="E38" s="18"/>
      <c r="F38" s="18"/>
      <c r="G38" s="18"/>
      <c r="H38" s="18"/>
      <c r="I38" s="18"/>
      <c r="J38" s="18"/>
      <c r="K38" s="18"/>
      <c r="L38" s="18"/>
      <c r="M38" s="18"/>
      <c r="N38" s="18"/>
      <c r="O38" s="356"/>
    </row>
    <row r="39" spans="1:15" x14ac:dyDescent="0.25">
      <c r="A39" s="18"/>
      <c r="B39" s="18"/>
      <c r="C39" s="355" t="s">
        <v>2145</v>
      </c>
      <c r="D39" s="18"/>
      <c r="E39" s="18"/>
      <c r="F39" s="18"/>
      <c r="G39" s="18"/>
      <c r="H39" s="18"/>
      <c r="I39" s="18"/>
      <c r="J39" s="18"/>
      <c r="K39" s="18"/>
      <c r="L39" s="18"/>
      <c r="M39" s="18"/>
      <c r="N39" s="18"/>
      <c r="O39" s="356"/>
    </row>
    <row r="40" spans="1:15" x14ac:dyDescent="0.25">
      <c r="A40" s="18"/>
      <c r="B40" s="18"/>
      <c r="C40" s="355"/>
      <c r="D40" s="18"/>
      <c r="E40" s="18"/>
      <c r="F40" s="18"/>
      <c r="G40" s="18"/>
      <c r="H40" s="18"/>
      <c r="I40" s="18"/>
      <c r="J40" s="18"/>
      <c r="K40" s="18"/>
      <c r="L40" s="18"/>
      <c r="M40" s="18"/>
      <c r="N40" s="18"/>
      <c r="O40" s="356"/>
    </row>
    <row r="41" spans="1:15" x14ac:dyDescent="0.25">
      <c r="A41" s="18"/>
      <c r="B41" s="18"/>
      <c r="C41" s="358" t="s">
        <v>2128</v>
      </c>
      <c r="D41" s="18"/>
      <c r="E41" s="18"/>
      <c r="F41" s="18"/>
      <c r="G41" s="18"/>
      <c r="H41" s="18"/>
      <c r="I41" s="18"/>
      <c r="J41" s="18"/>
      <c r="K41" s="18"/>
      <c r="L41" s="18"/>
      <c r="M41" s="18"/>
      <c r="N41" s="18"/>
      <c r="O41" s="356"/>
    </row>
    <row r="42" spans="1:15" x14ac:dyDescent="0.25">
      <c r="A42" s="18"/>
      <c r="B42" s="18"/>
      <c r="C42" s="355" t="s">
        <v>2146</v>
      </c>
      <c r="D42" s="18"/>
      <c r="E42" s="18"/>
      <c r="F42" s="18"/>
      <c r="G42" s="18"/>
      <c r="H42" s="18"/>
      <c r="I42" s="18"/>
      <c r="J42" s="18"/>
      <c r="K42" s="18"/>
      <c r="L42" s="18"/>
      <c r="M42" s="18"/>
      <c r="N42" s="18"/>
      <c r="O42" s="356"/>
    </row>
    <row r="43" spans="1:15" x14ac:dyDescent="0.25">
      <c r="A43" s="18"/>
      <c r="B43" s="18"/>
      <c r="C43" s="355" t="s">
        <v>2147</v>
      </c>
      <c r="D43" s="363"/>
      <c r="E43" s="363"/>
      <c r="F43" s="363"/>
      <c r="G43" s="363"/>
      <c r="H43" s="363"/>
      <c r="I43" s="363"/>
      <c r="J43" s="363"/>
      <c r="K43" s="363"/>
      <c r="L43" s="363"/>
      <c r="M43" s="18"/>
      <c r="N43" s="18"/>
      <c r="O43" s="356"/>
    </row>
    <row r="44" spans="1:15" x14ac:dyDescent="0.25">
      <c r="A44" s="18"/>
      <c r="B44" s="18"/>
      <c r="C44" s="355"/>
      <c r="D44" s="363"/>
      <c r="E44" s="363"/>
      <c r="F44" s="363"/>
      <c r="G44" s="363"/>
      <c r="H44" s="363"/>
      <c r="I44" s="363"/>
      <c r="J44" s="363"/>
      <c r="K44" s="363"/>
      <c r="L44" s="363"/>
      <c r="M44" s="18"/>
      <c r="N44" s="18"/>
      <c r="O44" s="356"/>
    </row>
    <row r="45" spans="1:15" x14ac:dyDescent="0.25">
      <c r="A45" s="18"/>
      <c r="B45" s="18"/>
      <c r="C45" s="355"/>
      <c r="D45" s="18"/>
      <c r="E45" s="291"/>
      <c r="F45" s="291"/>
      <c r="G45" s="363"/>
      <c r="H45" s="363"/>
      <c r="I45" s="363"/>
      <c r="J45" s="363"/>
      <c r="K45" s="363"/>
      <c r="L45" s="363"/>
      <c r="M45" s="18"/>
      <c r="N45" s="18"/>
      <c r="O45" s="356"/>
    </row>
    <row r="46" spans="1:15" x14ac:dyDescent="0.25">
      <c r="A46" s="18"/>
      <c r="B46" s="18"/>
      <c r="C46" s="358"/>
      <c r="D46" s="363"/>
      <c r="E46" s="363"/>
      <c r="F46" s="363"/>
      <c r="G46" s="363"/>
      <c r="H46" s="363"/>
      <c r="I46" s="363"/>
      <c r="J46" s="363"/>
      <c r="K46" s="363"/>
      <c r="L46" s="363"/>
      <c r="M46" s="18"/>
      <c r="N46" s="18"/>
      <c r="O46" s="356"/>
    </row>
    <row r="47" spans="1:15" x14ac:dyDescent="0.25">
      <c r="A47" s="18"/>
      <c r="B47" s="18"/>
      <c r="C47" s="355"/>
      <c r="D47" s="465" t="s">
        <v>2148</v>
      </c>
      <c r="E47" s="465"/>
      <c r="F47" s="465"/>
      <c r="G47" s="465"/>
      <c r="H47" s="465"/>
      <c r="I47" s="465"/>
      <c r="J47" s="465"/>
      <c r="K47" s="465"/>
      <c r="L47" s="359"/>
      <c r="M47" s="18"/>
      <c r="N47" s="18"/>
      <c r="O47" s="356"/>
    </row>
    <row r="48" spans="1:15" x14ac:dyDescent="0.25">
      <c r="A48" s="18"/>
      <c r="B48" s="18"/>
      <c r="C48" s="355"/>
      <c r="D48" s="18"/>
      <c r="E48" s="18"/>
      <c r="F48" s="18"/>
      <c r="G48" s="18"/>
      <c r="H48" s="18"/>
      <c r="I48" s="18"/>
      <c r="J48" s="18"/>
      <c r="K48" s="18"/>
      <c r="L48" s="18"/>
      <c r="M48" s="18"/>
      <c r="N48" s="18"/>
      <c r="O48" s="356"/>
    </row>
    <row r="49" spans="1:15" ht="15.75" thickBot="1" x14ac:dyDescent="0.3">
      <c r="A49" s="18"/>
      <c r="B49" s="18"/>
      <c r="C49" s="360" t="s">
        <v>2131</v>
      </c>
      <c r="D49" s="361" t="s">
        <v>2132</v>
      </c>
      <c r="E49" s="361" t="s">
        <v>2133</v>
      </c>
      <c r="F49" s="361" t="s">
        <v>2134</v>
      </c>
      <c r="G49" s="361" t="s">
        <v>2135</v>
      </c>
      <c r="H49" s="361" t="s">
        <v>2136</v>
      </c>
      <c r="I49" s="361" t="s">
        <v>2137</v>
      </c>
      <c r="J49" s="361" t="s">
        <v>2138</v>
      </c>
      <c r="K49" s="361" t="s">
        <v>2139</v>
      </c>
      <c r="L49" s="361" t="s">
        <v>2140</v>
      </c>
      <c r="M49" s="18"/>
      <c r="N49" s="18"/>
      <c r="O49" s="356"/>
    </row>
    <row r="50" spans="1:15" x14ac:dyDescent="0.25">
      <c r="A50" s="18"/>
      <c r="B50" s="18"/>
      <c r="C50" s="364" t="s">
        <v>2141</v>
      </c>
      <c r="D50" s="291" t="s">
        <v>2141</v>
      </c>
      <c r="E50" s="291" t="s">
        <v>2141</v>
      </c>
      <c r="F50" s="291" t="s">
        <v>2141</v>
      </c>
      <c r="G50" s="357">
        <v>1000000</v>
      </c>
      <c r="H50" s="291" t="s">
        <v>2141</v>
      </c>
      <c r="I50" s="291" t="s">
        <v>2141</v>
      </c>
      <c r="J50" s="291" t="s">
        <v>2141</v>
      </c>
      <c r="K50" s="291" t="s">
        <v>2141</v>
      </c>
      <c r="L50" s="291" t="s">
        <v>2141</v>
      </c>
      <c r="M50" s="18"/>
      <c r="N50" s="18"/>
      <c r="O50" s="356"/>
    </row>
    <row r="51" spans="1:15" x14ac:dyDescent="0.25">
      <c r="A51" s="18"/>
      <c r="B51" s="18"/>
      <c r="C51" s="355"/>
      <c r="D51" s="18"/>
      <c r="E51" s="18"/>
      <c r="F51" s="18"/>
      <c r="G51" s="18"/>
      <c r="H51" s="18"/>
      <c r="I51" s="18"/>
      <c r="J51" s="18"/>
      <c r="K51" s="18"/>
      <c r="L51" s="18"/>
      <c r="M51" s="18"/>
      <c r="N51" s="18"/>
      <c r="O51" s="356"/>
    </row>
    <row r="52" spans="1:15" ht="15.75" thickBot="1" x14ac:dyDescent="0.3">
      <c r="A52" s="18"/>
      <c r="B52" s="366"/>
      <c r="C52" s="367"/>
      <c r="D52" s="366"/>
      <c r="E52" s="366"/>
      <c r="F52" s="366"/>
      <c r="G52" s="366"/>
      <c r="H52" s="366"/>
      <c r="I52" s="366"/>
      <c r="J52" s="366"/>
      <c r="K52" s="366"/>
      <c r="L52" s="366"/>
      <c r="M52" s="366"/>
      <c r="N52" s="366"/>
      <c r="O52" s="368"/>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69" customFormat="1" x14ac:dyDescent="0.25"/>
    <row r="2" spans="2:4" s="369" customFormat="1" x14ac:dyDescent="0.25"/>
    <row r="3" spans="2:4" s="369" customFormat="1" x14ac:dyDescent="0.25"/>
    <row r="4" spans="2:4" s="369" customFormat="1" x14ac:dyDescent="0.25"/>
    <row r="5" spans="2:4" s="369" customFormat="1" x14ac:dyDescent="0.25"/>
    <row r="6" spans="2:4" s="369" customFormat="1" ht="16.5" thickBot="1" x14ac:dyDescent="0.3">
      <c r="B6" s="370" t="s">
        <v>2149</v>
      </c>
    </row>
    <row r="7" spans="2:4" s="369" customFormat="1" ht="15.75" thickBot="1" x14ac:dyDescent="0.3">
      <c r="B7" s="371" t="s">
        <v>1736</v>
      </c>
      <c r="C7" s="485" t="s">
        <v>2078</v>
      </c>
      <c r="D7" s="486"/>
    </row>
    <row r="8" spans="2:4" s="369" customFormat="1" ht="15.75" thickBot="1" x14ac:dyDescent="0.3">
      <c r="B8" s="372" t="s">
        <v>2150</v>
      </c>
      <c r="C8" s="487"/>
      <c r="D8" s="488"/>
    </row>
    <row r="9" spans="2:4" s="369" customFormat="1" x14ac:dyDescent="0.25">
      <c r="B9" s="373" t="s">
        <v>1745</v>
      </c>
      <c r="C9" s="511" t="s">
        <v>2151</v>
      </c>
      <c r="D9" s="512"/>
    </row>
    <row r="10" spans="2:4" s="369" customFormat="1" x14ac:dyDescent="0.25">
      <c r="B10" s="374" t="s">
        <v>1746</v>
      </c>
      <c r="C10" s="495" t="s">
        <v>2152</v>
      </c>
      <c r="D10" s="496"/>
    </row>
    <row r="11" spans="2:4" s="369" customFormat="1" x14ac:dyDescent="0.25">
      <c r="B11" s="374" t="s">
        <v>1748</v>
      </c>
      <c r="C11" s="495" t="s">
        <v>2153</v>
      </c>
      <c r="D11" s="496"/>
    </row>
    <row r="12" spans="2:4" s="369" customFormat="1" x14ac:dyDescent="0.25">
      <c r="B12" s="374" t="s">
        <v>1749</v>
      </c>
      <c r="C12" s="495" t="s">
        <v>2154</v>
      </c>
      <c r="D12" s="496"/>
    </row>
    <row r="13" spans="2:4" s="369" customFormat="1" x14ac:dyDescent="0.25">
      <c r="B13" s="374" t="s">
        <v>1750</v>
      </c>
      <c r="C13" s="495" t="s">
        <v>2155</v>
      </c>
      <c r="D13" s="496"/>
    </row>
    <row r="14" spans="2:4" s="369" customFormat="1" x14ac:dyDescent="0.25">
      <c r="B14" s="374" t="s">
        <v>1751</v>
      </c>
      <c r="C14" s="495" t="s">
        <v>2156</v>
      </c>
      <c r="D14" s="496"/>
    </row>
    <row r="15" spans="2:4" s="369" customFormat="1" x14ac:dyDescent="0.25">
      <c r="B15" s="374" t="s">
        <v>1752</v>
      </c>
      <c r="C15" s="513" t="s">
        <v>2157</v>
      </c>
      <c r="D15" s="514"/>
    </row>
    <row r="16" spans="2:4" s="369" customFormat="1" x14ac:dyDescent="0.25">
      <c r="B16" s="374" t="s">
        <v>1753</v>
      </c>
      <c r="C16" s="495" t="s">
        <v>2158</v>
      </c>
      <c r="D16" s="496"/>
    </row>
    <row r="17" spans="2:4" s="369" customFormat="1" x14ac:dyDescent="0.25">
      <c r="B17" s="375" t="s">
        <v>1754</v>
      </c>
      <c r="C17" s="495" t="s">
        <v>2159</v>
      </c>
      <c r="D17" s="496"/>
    </row>
    <row r="18" spans="2:4" s="369" customFormat="1" ht="30" customHeight="1" x14ac:dyDescent="0.25">
      <c r="B18" s="374" t="s">
        <v>1755</v>
      </c>
      <c r="C18" s="507" t="s">
        <v>2160</v>
      </c>
      <c r="D18" s="508"/>
    </row>
    <row r="19" spans="2:4" s="369" customFormat="1" x14ac:dyDescent="0.25">
      <c r="B19" s="376" t="s">
        <v>1757</v>
      </c>
      <c r="C19" s="495" t="s">
        <v>2161</v>
      </c>
      <c r="D19" s="496"/>
    </row>
    <row r="20" spans="2:4" s="369" customFormat="1" x14ac:dyDescent="0.25">
      <c r="B20" s="374" t="s">
        <v>1759</v>
      </c>
      <c r="C20" s="495" t="s">
        <v>2162</v>
      </c>
      <c r="D20" s="496"/>
    </row>
    <row r="21" spans="2:4" s="369" customFormat="1" x14ac:dyDescent="0.25">
      <c r="B21" s="374" t="s">
        <v>1773</v>
      </c>
      <c r="C21" s="495" t="s">
        <v>2163</v>
      </c>
      <c r="D21" s="496"/>
    </row>
    <row r="22" spans="2:4" s="369" customFormat="1" ht="30.75" thickBot="1" x14ac:dyDescent="0.3">
      <c r="B22" s="377" t="s">
        <v>1774</v>
      </c>
      <c r="C22" s="497" t="s">
        <v>2164</v>
      </c>
      <c r="D22" s="498"/>
    </row>
    <row r="23" spans="2:4" s="369" customFormat="1" ht="15.75" thickBot="1" x14ac:dyDescent="0.3">
      <c r="B23" s="378"/>
      <c r="C23" s="379"/>
      <c r="D23" s="380"/>
    </row>
    <row r="24" spans="2:4" s="369" customFormat="1" ht="15.75" thickBot="1" x14ac:dyDescent="0.3">
      <c r="B24" s="371" t="s">
        <v>1736</v>
      </c>
      <c r="C24" s="499" t="s">
        <v>2078</v>
      </c>
      <c r="D24" s="500"/>
    </row>
    <row r="25" spans="2:4" s="369" customFormat="1" ht="15.75" thickBot="1" x14ac:dyDescent="0.3">
      <c r="B25" s="372" t="s">
        <v>2165</v>
      </c>
      <c r="C25" s="501"/>
      <c r="D25" s="502"/>
    </row>
    <row r="26" spans="2:4" s="369" customFormat="1" x14ac:dyDescent="0.25">
      <c r="B26" s="381" t="s">
        <v>1778</v>
      </c>
      <c r="C26" s="503" t="s">
        <v>2166</v>
      </c>
      <c r="D26" s="504"/>
    </row>
    <row r="27" spans="2:4" s="369" customFormat="1" x14ac:dyDescent="0.25">
      <c r="B27" s="382" t="s">
        <v>1779</v>
      </c>
      <c r="C27" s="505" t="s">
        <v>2167</v>
      </c>
      <c r="D27" s="506"/>
    </row>
    <row r="28" spans="2:4" s="369" customFormat="1" x14ac:dyDescent="0.25">
      <c r="B28" s="382" t="s">
        <v>2168</v>
      </c>
      <c r="C28" s="507" t="s">
        <v>2169</v>
      </c>
      <c r="D28" s="508"/>
    </row>
    <row r="29" spans="2:4" s="369" customFormat="1" x14ac:dyDescent="0.25">
      <c r="B29" s="382" t="s">
        <v>2170</v>
      </c>
      <c r="C29" s="495" t="s">
        <v>2171</v>
      </c>
      <c r="D29" s="496"/>
    </row>
    <row r="30" spans="2:4" s="369" customFormat="1" x14ac:dyDescent="0.25">
      <c r="B30" s="382" t="s">
        <v>1786</v>
      </c>
      <c r="C30" s="505" t="s">
        <v>2172</v>
      </c>
      <c r="D30" s="506"/>
    </row>
    <row r="31" spans="2:4" s="369" customFormat="1" x14ac:dyDescent="0.25">
      <c r="B31" s="382" t="s">
        <v>1787</v>
      </c>
      <c r="C31" s="505" t="s">
        <v>2173</v>
      </c>
      <c r="D31" s="506"/>
    </row>
    <row r="32" spans="2:4" s="369" customFormat="1" ht="15.75" thickBot="1" x14ac:dyDescent="0.3">
      <c r="B32" s="383" t="s">
        <v>2174</v>
      </c>
      <c r="C32" s="509" t="s">
        <v>2175</v>
      </c>
      <c r="D32" s="510"/>
    </row>
    <row r="33" spans="1:4" s="369" customFormat="1" ht="15.75" thickBot="1" x14ac:dyDescent="0.3">
      <c r="B33" s="384"/>
      <c r="C33" s="385"/>
      <c r="D33" s="386"/>
    </row>
    <row r="34" spans="1:4" s="369" customFormat="1" ht="15.75" thickBot="1" x14ac:dyDescent="0.3">
      <c r="A34" s="387"/>
      <c r="B34" s="371" t="s">
        <v>1736</v>
      </c>
      <c r="C34" s="388" t="s">
        <v>2078</v>
      </c>
      <c r="D34" s="389" t="s">
        <v>2176</v>
      </c>
    </row>
    <row r="35" spans="1:4" s="369" customFormat="1" ht="15.75" thickBot="1" x14ac:dyDescent="0.3">
      <c r="A35" s="387"/>
      <c r="B35" s="372" t="s">
        <v>2177</v>
      </c>
      <c r="C35" s="390"/>
      <c r="D35" s="391" t="s">
        <v>2178</v>
      </c>
    </row>
    <row r="36" spans="1:4" s="369" customFormat="1" ht="90.75" customHeight="1" x14ac:dyDescent="0.25">
      <c r="A36" s="387"/>
      <c r="B36" s="392" t="s">
        <v>1861</v>
      </c>
      <c r="C36" s="393" t="s">
        <v>2179</v>
      </c>
      <c r="D36" s="394"/>
    </row>
    <row r="37" spans="1:4" s="369" customFormat="1" ht="285" customHeight="1" thickBot="1" x14ac:dyDescent="0.3">
      <c r="A37" s="387"/>
      <c r="B37" s="395" t="s">
        <v>1862</v>
      </c>
      <c r="C37" s="396" t="s">
        <v>2180</v>
      </c>
      <c r="D37" s="397"/>
    </row>
    <row r="38" spans="1:4" s="369" customFormat="1" ht="15.75" thickBot="1" x14ac:dyDescent="0.3">
      <c r="B38" s="398"/>
      <c r="C38" s="386"/>
      <c r="D38" s="386"/>
    </row>
    <row r="39" spans="1:4" s="369" customFormat="1" ht="15.75" thickBot="1" x14ac:dyDescent="0.3">
      <c r="B39" s="371" t="s">
        <v>1736</v>
      </c>
      <c r="C39" s="485" t="s">
        <v>2078</v>
      </c>
      <c r="D39" s="486"/>
    </row>
    <row r="40" spans="1:4" s="369" customFormat="1" ht="15.75" thickBot="1" x14ac:dyDescent="0.3">
      <c r="B40" s="372" t="s">
        <v>2181</v>
      </c>
      <c r="C40" s="487"/>
      <c r="D40" s="488"/>
    </row>
    <row r="41" spans="1:4" s="369" customFormat="1" ht="75" customHeight="1" x14ac:dyDescent="0.25">
      <c r="B41" s="399" t="s">
        <v>1867</v>
      </c>
      <c r="C41" s="481" t="s">
        <v>2182</v>
      </c>
      <c r="D41" s="482"/>
    </row>
    <row r="42" spans="1:4" s="369" customFormat="1" ht="32.25" customHeight="1" x14ac:dyDescent="0.25">
      <c r="B42" s="400" t="s">
        <v>1868</v>
      </c>
      <c r="C42" s="477" t="s">
        <v>2183</v>
      </c>
      <c r="D42" s="478"/>
    </row>
    <row r="43" spans="1:4" s="369" customFormat="1" ht="15.75" thickBot="1" x14ac:dyDescent="0.3">
      <c r="B43" s="395" t="s">
        <v>1869</v>
      </c>
      <c r="C43" s="479" t="s">
        <v>2184</v>
      </c>
      <c r="D43" s="480"/>
    </row>
    <row r="44" spans="1:4" s="369" customFormat="1" ht="15.75" thickBot="1" x14ac:dyDescent="0.3">
      <c r="B44" s="401"/>
      <c r="C44" s="402"/>
      <c r="D44" s="386"/>
    </row>
    <row r="45" spans="1:4" s="369" customFormat="1" ht="15.75" thickBot="1" x14ac:dyDescent="0.3">
      <c r="B45" s="371" t="s">
        <v>1736</v>
      </c>
      <c r="C45" s="485" t="s">
        <v>2078</v>
      </c>
      <c r="D45" s="486"/>
    </row>
    <row r="46" spans="1:4" s="369" customFormat="1" ht="15.75" thickBot="1" x14ac:dyDescent="0.3">
      <c r="B46" s="372" t="s">
        <v>2185</v>
      </c>
      <c r="C46" s="491"/>
      <c r="D46" s="492"/>
    </row>
    <row r="47" spans="1:4" s="369" customFormat="1" x14ac:dyDescent="0.25">
      <c r="B47" s="403" t="s">
        <v>1875</v>
      </c>
      <c r="C47" s="493" t="s">
        <v>2186</v>
      </c>
      <c r="D47" s="494"/>
    </row>
    <row r="48" spans="1:4" s="369" customFormat="1" x14ac:dyDescent="0.25">
      <c r="B48" s="404" t="s">
        <v>1876</v>
      </c>
      <c r="C48" s="477" t="s">
        <v>2187</v>
      </c>
      <c r="D48" s="478"/>
    </row>
    <row r="49" spans="2:4" s="369" customFormat="1" x14ac:dyDescent="0.25">
      <c r="B49" s="400" t="s">
        <v>1877</v>
      </c>
      <c r="C49" s="493" t="s">
        <v>2188</v>
      </c>
      <c r="D49" s="494"/>
    </row>
    <row r="50" spans="2:4" s="369" customFormat="1" x14ac:dyDescent="0.25">
      <c r="B50" s="400" t="s">
        <v>1878</v>
      </c>
      <c r="C50" s="477" t="s">
        <v>2189</v>
      </c>
      <c r="D50" s="478"/>
    </row>
    <row r="51" spans="2:4" s="369" customFormat="1" x14ac:dyDescent="0.25">
      <c r="B51" s="400" t="s">
        <v>1879</v>
      </c>
      <c r="C51" s="477" t="s">
        <v>2190</v>
      </c>
      <c r="D51" s="478"/>
    </row>
    <row r="52" spans="2:4" s="369" customFormat="1" x14ac:dyDescent="0.25">
      <c r="B52" s="400" t="s">
        <v>1880</v>
      </c>
      <c r="C52" s="477" t="s">
        <v>2191</v>
      </c>
      <c r="D52" s="478"/>
    </row>
    <row r="53" spans="2:4" s="369" customFormat="1" x14ac:dyDescent="0.25">
      <c r="B53" s="400" t="s">
        <v>1881</v>
      </c>
      <c r="C53" s="477" t="s">
        <v>2192</v>
      </c>
      <c r="D53" s="478"/>
    </row>
    <row r="54" spans="2:4" s="369" customFormat="1" x14ac:dyDescent="0.25">
      <c r="B54" s="400" t="s">
        <v>719</v>
      </c>
      <c r="C54" s="477" t="s">
        <v>2193</v>
      </c>
      <c r="D54" s="478"/>
    </row>
    <row r="55" spans="2:4" s="369" customFormat="1" x14ac:dyDescent="0.25">
      <c r="B55" s="400" t="s">
        <v>1882</v>
      </c>
      <c r="C55" s="477" t="s">
        <v>2194</v>
      </c>
      <c r="D55" s="478"/>
    </row>
    <row r="56" spans="2:4" s="369" customFormat="1" ht="15.75" thickBot="1" x14ac:dyDescent="0.3">
      <c r="B56" s="405" t="s">
        <v>85</v>
      </c>
      <c r="C56" s="479" t="s">
        <v>2195</v>
      </c>
      <c r="D56" s="480"/>
    </row>
    <row r="57" spans="2:4" s="369" customFormat="1" ht="15.75" thickBot="1" x14ac:dyDescent="0.3"/>
    <row r="58" spans="2:4" s="369" customFormat="1" ht="15.75" thickBot="1" x14ac:dyDescent="0.3">
      <c r="B58" s="406" t="s">
        <v>1736</v>
      </c>
      <c r="C58" s="407" t="s">
        <v>2078</v>
      </c>
      <c r="D58" s="408"/>
    </row>
    <row r="59" spans="2:4" s="369" customFormat="1" ht="15.75" thickBot="1" x14ac:dyDescent="0.3">
      <c r="B59" s="371" t="s">
        <v>2196</v>
      </c>
      <c r="C59" s="409"/>
      <c r="D59" s="410"/>
    </row>
    <row r="60" spans="2:4" s="369" customFormat="1" x14ac:dyDescent="0.25">
      <c r="B60" s="411" t="s">
        <v>1980</v>
      </c>
      <c r="C60" s="481" t="s">
        <v>2197</v>
      </c>
      <c r="D60" s="482"/>
    </row>
    <row r="61" spans="2:4" s="369" customFormat="1" x14ac:dyDescent="0.25">
      <c r="B61" s="412" t="s">
        <v>1998</v>
      </c>
      <c r="C61" s="483" t="s">
        <v>2198</v>
      </c>
      <c r="D61" s="484"/>
    </row>
    <row r="62" spans="2:4" s="369" customFormat="1" x14ac:dyDescent="0.25">
      <c r="B62" s="412" t="s">
        <v>1999</v>
      </c>
      <c r="C62" s="477" t="s">
        <v>2199</v>
      </c>
      <c r="D62" s="478"/>
    </row>
    <row r="63" spans="2:4" s="369" customFormat="1" ht="15" customHeight="1" x14ac:dyDescent="0.25">
      <c r="B63" s="412" t="s">
        <v>1987</v>
      </c>
      <c r="C63" s="477" t="s">
        <v>2200</v>
      </c>
      <c r="D63" s="478"/>
    </row>
    <row r="64" spans="2:4" s="369" customFormat="1" ht="15" customHeight="1" x14ac:dyDescent="0.25">
      <c r="B64" s="412" t="s">
        <v>1992</v>
      </c>
      <c r="C64" s="477" t="s">
        <v>2201</v>
      </c>
      <c r="D64" s="478"/>
    </row>
    <row r="65" spans="1:4" s="369" customFormat="1" x14ac:dyDescent="0.25">
      <c r="B65" s="412" t="s">
        <v>1993</v>
      </c>
      <c r="C65" s="477" t="s">
        <v>2202</v>
      </c>
      <c r="D65" s="478"/>
    </row>
    <row r="66" spans="1:4" s="369" customFormat="1" ht="15.75" thickBot="1" x14ac:dyDescent="0.3">
      <c r="B66" s="405" t="s">
        <v>85</v>
      </c>
      <c r="C66" s="479" t="s">
        <v>2203</v>
      </c>
      <c r="D66" s="480"/>
    </row>
    <row r="67" spans="1:4" s="369" customFormat="1" ht="15.75" thickBot="1" x14ac:dyDescent="0.3"/>
    <row r="68" spans="1:4" s="369" customFormat="1" ht="15.75" thickBot="1" x14ac:dyDescent="0.3">
      <c r="B68" s="371" t="s">
        <v>1736</v>
      </c>
      <c r="C68" s="485" t="s">
        <v>2078</v>
      </c>
      <c r="D68" s="486"/>
    </row>
    <row r="69" spans="1:4" s="369" customFormat="1" ht="15.75" thickBot="1" x14ac:dyDescent="0.3">
      <c r="B69" s="372" t="s">
        <v>2204</v>
      </c>
      <c r="C69" s="487"/>
      <c r="D69" s="488"/>
    </row>
    <row r="70" spans="1:4" s="369" customFormat="1" ht="15.75" thickBot="1" x14ac:dyDescent="0.3">
      <c r="B70" s="413" t="s">
        <v>2205</v>
      </c>
      <c r="C70" s="489" t="s">
        <v>2206</v>
      </c>
      <c r="D70" s="490"/>
    </row>
    <row r="71" spans="1:4" s="369" customFormat="1" ht="15.75" thickBot="1" x14ac:dyDescent="0.3">
      <c r="B71" s="401"/>
      <c r="C71" s="386"/>
      <c r="D71" s="386"/>
    </row>
    <row r="72" spans="1:4" s="369" customFormat="1" ht="15.75" thickBot="1" x14ac:dyDescent="0.3">
      <c r="A72" s="387"/>
      <c r="B72" s="371" t="s">
        <v>2207</v>
      </c>
      <c r="C72" s="475" t="s">
        <v>2208</v>
      </c>
      <c r="D72" s="476"/>
    </row>
    <row r="73" spans="1:4" s="369" customFormat="1" ht="30.75" thickBot="1" x14ac:dyDescent="0.3">
      <c r="A73" s="387"/>
      <c r="B73" s="414" t="s">
        <v>2209</v>
      </c>
      <c r="C73" s="415" t="s">
        <v>2210</v>
      </c>
      <c r="D73" s="415"/>
    </row>
    <row r="74" spans="1:4" x14ac:dyDescent="0.25">
      <c r="D74" s="195" t="s">
        <v>1775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5" t="s">
        <v>1076</v>
      </c>
      <c r="B1" s="515"/>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8" t="s">
        <v>763</v>
      </c>
      <c r="D14" s="438" t="s">
        <v>763</v>
      </c>
      <c r="E14" s="29"/>
      <c r="F14" s="29"/>
      <c r="G14" s="29"/>
      <c r="H14" s="21"/>
      <c r="L14" s="21"/>
      <c r="M14" s="21"/>
    </row>
    <row r="15" spans="1:13" x14ac:dyDescent="0.25">
      <c r="A15" s="23" t="s">
        <v>985</v>
      </c>
      <c r="B15" s="40" t="s">
        <v>346</v>
      </c>
      <c r="C15" s="23" t="s">
        <v>2230</v>
      </c>
      <c r="D15" s="23" t="s">
        <v>2240</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2230</v>
      </c>
      <c r="D18" s="23" t="s">
        <v>2240</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2230</v>
      </c>
      <c r="D20" s="23" t="s">
        <v>2240</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2230</v>
      </c>
      <c r="D24" s="23" t="s">
        <v>2240</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8" t="s">
        <v>2258</v>
      </c>
      <c r="C35" s="438" t="s">
        <v>763</v>
      </c>
      <c r="D35" s="438" t="s">
        <v>2240</v>
      </c>
      <c r="E35" s="438" t="s">
        <v>2259</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1.41</v>
      </c>
      <c r="H75" s="21"/>
    </row>
    <row r="76" spans="1:14" x14ac:dyDescent="0.25">
      <c r="A76" s="23" t="s">
        <v>1045</v>
      </c>
      <c r="B76" s="23" t="s">
        <v>1649</v>
      </c>
      <c r="C76" s="140">
        <v>4.08</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v>0.10100000000000001</v>
      </c>
      <c r="D82" s="140">
        <v>1.7600000000000001E-2</v>
      </c>
      <c r="E82" s="140"/>
      <c r="F82" s="140"/>
      <c r="G82" s="140"/>
      <c r="H82" s="21"/>
    </row>
    <row r="83" spans="1:8" x14ac:dyDescent="0.25">
      <c r="A83" s="23" t="s">
        <v>1052</v>
      </c>
      <c r="B83" s="23" t="s">
        <v>1066</v>
      </c>
      <c r="C83" s="140">
        <v>0</v>
      </c>
      <c r="D83" s="140">
        <v>0</v>
      </c>
      <c r="E83" s="140"/>
      <c r="F83" s="140"/>
      <c r="G83" s="140"/>
      <c r="H83" s="21"/>
    </row>
    <row r="84" spans="1:8" x14ac:dyDescent="0.25">
      <c r="A84" s="23" t="s">
        <v>1053</v>
      </c>
      <c r="B84" s="23" t="s">
        <v>1064</v>
      </c>
      <c r="C84" s="140">
        <v>0</v>
      </c>
      <c r="D84" s="140">
        <v>0</v>
      </c>
      <c r="E84" s="140"/>
      <c r="F84" s="140"/>
      <c r="G84" s="140"/>
      <c r="H84" s="21"/>
    </row>
    <row r="85" spans="1:8" x14ac:dyDescent="0.25">
      <c r="A85" s="23" t="s">
        <v>1054</v>
      </c>
      <c r="B85" s="23" t="s">
        <v>1065</v>
      </c>
      <c r="C85" s="140">
        <v>0</v>
      </c>
      <c r="D85" s="140">
        <v>0</v>
      </c>
      <c r="E85" s="140"/>
      <c r="F85" s="140"/>
      <c r="G85" s="140"/>
      <c r="H85" s="21"/>
    </row>
    <row r="86" spans="1:8" x14ac:dyDescent="0.25">
      <c r="A86" s="23" t="s">
        <v>1068</v>
      </c>
      <c r="B86" s="23" t="s">
        <v>1067</v>
      </c>
      <c r="C86" s="140">
        <v>0</v>
      </c>
      <c r="D86" s="140">
        <v>0</v>
      </c>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15</vt:i4>
      </vt:variant>
    </vt:vector>
  </HeadingPairs>
  <TitlesOfParts>
    <vt:vector size="33"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2025-10-29T10:47:45Z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