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I:\Dat\4841CPM\33 ECBC Transparens\20240930\"/>
    </mc:Choice>
  </mc:AlternateContent>
  <xr:revisionPtr revIDLastSave="0" documentId="13_ncr:1_{153E8C32-F006-4A69-87B3-334694F458FB}" xr6:coauthVersionLast="47" xr6:coauthVersionMax="47" xr10:uidLastSave="{00000000-0000-0000-0000-000000000000}"/>
  <bookViews>
    <workbookView xWindow="-120" yWindow="-12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8" l="1"/>
  <c r="I26" i="28" l="1"/>
  <c r="H26" i="28"/>
  <c r="G26" i="28"/>
  <c r="F26" i="28"/>
  <c r="I7" i="28"/>
  <c r="H7" i="28"/>
  <c r="G7" i="28"/>
  <c r="F7" i="28"/>
  <c r="F49" i="8"/>
  <c r="C49" i="8"/>
  <c r="F181" i="9" l="1"/>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N100" i="32" s="1"/>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88" i="32"/>
  <c r="N109" i="33"/>
  <c r="T109" i="31"/>
  <c r="I88" i="31"/>
  <c r="C47" i="8"/>
  <c r="D403" i="19" l="1"/>
  <c r="C403" i="19"/>
  <c r="D383" i="9"/>
  <c r="C383" i="9"/>
  <c r="D366" i="19"/>
  <c r="G354" i="19" s="1"/>
  <c r="C366" i="19"/>
  <c r="F354" i="19" s="1"/>
  <c r="D346" i="9"/>
  <c r="C346" i="9"/>
  <c r="C585" i="9"/>
  <c r="D585" i="9"/>
  <c r="D45" i="8"/>
  <c r="D635" i="19"/>
  <c r="C635" i="19"/>
  <c r="D618" i="9"/>
  <c r="C618" i="9"/>
  <c r="F295" i="8"/>
  <c r="G293" i="8"/>
  <c r="F293" i="8"/>
  <c r="F307"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16" i="9"/>
  <c r="G325" i="9"/>
  <c r="G326" i="9"/>
  <c r="G321" i="9"/>
  <c r="G322" i="9"/>
  <c r="G317" i="9"/>
  <c r="G318" i="9"/>
  <c r="G324" i="9"/>
  <c r="G327" i="9"/>
  <c r="G311" i="9"/>
  <c r="G319" i="9"/>
  <c r="G310" i="9"/>
  <c r="G320" i="9"/>
  <c r="G312" i="9"/>
  <c r="G323" i="9"/>
  <c r="G315" i="9"/>
  <c r="G313" i="9"/>
  <c r="G314" i="9"/>
  <c r="G349" i="19"/>
  <c r="F349" i="19"/>
  <c r="F325" i="9"/>
  <c r="F317" i="9"/>
  <c r="F323" i="9"/>
  <c r="F316" i="9"/>
  <c r="F326" i="9"/>
  <c r="F318" i="9"/>
  <c r="F321" i="9"/>
  <c r="F327" i="9"/>
  <c r="F322" i="9"/>
  <c r="F311" i="9"/>
  <c r="F319" i="9"/>
  <c r="F324" i="9"/>
  <c r="F312" i="9"/>
  <c r="F320" i="9"/>
  <c r="F310" i="9"/>
  <c r="F313" i="9"/>
  <c r="F314" i="9"/>
  <c r="F315"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C293" i="8"/>
  <c r="C307" i="8"/>
  <c r="C291" i="8"/>
  <c r="C295" i="8"/>
  <c r="D293" i="8"/>
  <c r="D291" i="8"/>
  <c r="D295" i="8"/>
  <c r="D307"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F300" i="9" l="1"/>
  <c r="F294" i="9"/>
  <c r="F290" i="9"/>
  <c r="F292" i="9"/>
  <c r="F301" i="9"/>
  <c r="F304" i="9"/>
  <c r="C305" i="9"/>
  <c r="F293" i="9" s="1"/>
  <c r="D305" i="9"/>
  <c r="G299" i="9" s="1"/>
  <c r="G300" i="9" l="1"/>
  <c r="G293" i="9"/>
  <c r="G304" i="9"/>
  <c r="G297" i="9"/>
  <c r="F295" i="9"/>
  <c r="F289" i="9"/>
  <c r="F299" i="9"/>
  <c r="G301" i="9"/>
  <c r="G289" i="9"/>
  <c r="G288" i="9"/>
  <c r="F303" i="9"/>
  <c r="G302" i="9"/>
  <c r="F291" i="9"/>
  <c r="G290" i="9"/>
  <c r="G298" i="9"/>
  <c r="G303" i="9"/>
  <c r="F288" i="9"/>
  <c r="G287" i="9"/>
  <c r="F298" i="9"/>
  <c r="F296" i="9"/>
  <c r="G292" i="9"/>
  <c r="G296" i="9"/>
  <c r="F297" i="9"/>
  <c r="G294" i="9"/>
  <c r="F302" i="9"/>
  <c r="F287" i="9"/>
  <c r="G291" i="9"/>
  <c r="G295" i="9"/>
  <c r="G305" i="9" l="1"/>
  <c r="F305" i="9"/>
</calcChain>
</file>

<file path=xl/sharedStrings.xml><?xml version="1.0" encoding="utf-8"?>
<sst xmlns="http://schemas.openxmlformats.org/spreadsheetml/2006/main" count="4958" uniqueCount="2942">
  <si>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</si>
  <si>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</si>
  <si>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</si>
  <si>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</si>
  <si>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</si>
  <si>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</si>
  <si>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</si>
  <si>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</si>
  <si>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</si>
  <si>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</si>
  <si>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</si>
  <si>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</si>
  <si>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</si>
  <si>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</si>
  <si>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</si>
  <si>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</si>
  <si>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</si>
  <si>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</si>
  <si>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</si>
  <si>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</si>
  <si>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</si>
  <si>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</si>
  <si>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</si>
  <si>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</si>
  <si>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</si>
  <si>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</si>
  <si>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</si>
  <si>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</si>
  <si>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</si>
  <si>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</si>
  <si>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</si>
  <si>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</si>
  <si>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</si>
  <si>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</si>
  <si>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</si>
  <si>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</si>
  <si>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</si>
  <si>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</si>
  <si>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</si>
  <si>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</si>
  <si>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</si>
  <si>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</si>
  <si>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</si>
  <si>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</si>
  <si>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</si>
  <si>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</si>
  <si>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</si>
  <si>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</si>
  <si>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</si>
  <si>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</si>
  <si>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</si>
  <si>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</si>
  <si>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</si>
  <si>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</si>
  <si>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</si>
  <si>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</si>
  <si>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</si>
  <si>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</si>
  <si>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</si>
  <si>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</si>
  <si>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</si>
  <si>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</si>
  <si>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</si>
  <si>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</si>
  <si>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</si>
  <si>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</si>
  <si>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</si>
  <si>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</si>
  <si>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</si>
  <si>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</si>
  <si>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</si>
  <si>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</si>
  <si>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</si>
  <si>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</si>
  <si>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</si>
  <si>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</si>
  <si>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</si>
  <si>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</si>
  <si>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</si>
  <si>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</si>
  <si>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</si>
  <si>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</si>
  <si>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</si>
  <si>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</si>
  <si>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</si>
  <si>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</si>
  <si>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</si>
  <si>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</si>
  <si>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</si>
  <si>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</si>
  <si>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</si>
  <si>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</si>
  <si>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</si>
  <si>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</si>
  <si>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</si>
  <si>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</si>
  <si>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</si>
  <si>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</si>
  <si>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</si>
  <si>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</si>
  <si>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</si>
  <si>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</si>
  <si>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</si>
  <si>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</si>
  <si>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</si>
  <si>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</si>
  <si>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</si>
  <si>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</si>
  <si>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</si>
  <si>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</si>
  <si>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</si>
  <si>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</si>
  <si>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</si>
  <si>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</si>
  <si>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</si>
  <si>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</si>
  <si>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</si>
  <si>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</si>
  <si>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</si>
  <si>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</si>
  <si>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</si>
  <si>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</si>
  <si>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</si>
  <si>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</si>
  <si>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</si>
  <si>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</si>
  <si>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</si>
  <si>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</si>
  <si>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</si>
  <si>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</si>
  <si>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</si>
  <si>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</si>
  <si>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</si>
  <si>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</si>
  <si>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</si>
  <si>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</si>
  <si>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</si>
  <si>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</si>
  <si>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</si>
  <si>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</si>
  <si>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</si>
  <si>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</si>
  <si>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</si>
  <si>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</si>
  <si>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</si>
  <si>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</si>
  <si>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</si>
  <si>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</si>
  <si>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</si>
  <si>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</si>
  <si>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</si>
  <si>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</si>
  <si>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</si>
  <si>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</si>
  <si>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</si>
  <si>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</si>
  <si>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</si>
  <si>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</si>
  <si>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</si>
  <si>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</si>
  <si>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</si>
  <si>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</si>
  <si>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</si>
  <si>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</si>
  <si>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</si>
  <si>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</si>
  <si>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</si>
  <si>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</si>
  <si>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</si>
  <si>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</si>
  <si>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</si>
  <si>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</si>
  <si>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</si>
  <si>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</si>
  <si>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</si>
  <si>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</si>
  <si>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</si>
  <si>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</si>
  <si>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</si>
  <si>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</si>
  <si>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</si>
  <si>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</si>
  <si>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</si>
  <si>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</si>
  <si>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</si>
  <si>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</si>
  <si>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</si>
  <si>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</si>
  <si>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</si>
  <si>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</si>
  <si>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</si>
  <si>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</si>
  <si>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</si>
  <si>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</si>
  <si>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</si>
  <si>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</si>
  <si>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</si>
  <si>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</si>
  <si>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</si>
  <si>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</si>
  <si>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</si>
  <si>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</si>
  <si>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</si>
  <si>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</si>
  <si>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</si>
  <si>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</si>
  <si>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</si>
  <si>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</si>
  <si>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</si>
  <si>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</si>
  <si>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</si>
  <si>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</si>
  <si>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</si>
  <si>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</si>
  <si>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</si>
  <si>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</si>
  <si>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</si>
  <si>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</si>
  <si>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</si>
  <si>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</si>
  <si>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</si>
  <si>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</si>
  <si>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</si>
  <si>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</si>
  <si>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</si>
  <si>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</si>
  <si>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</si>
  <si>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</si>
  <si>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</si>
  <si>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</si>
  <si>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</si>
  <si>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</si>
  <si>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</si>
  <si>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</si>
  <si>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</si>
  <si>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</si>
  <si>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</si>
  <si>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</si>
  <si>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</si>
  <si>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</si>
  <si>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</si>
  <si>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</si>
  <si>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</si>
  <si>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</si>
  <si>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</si>
  <si>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</si>
  <si>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</si>
  <si>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</si>
  <si>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</si>
  <si>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</si>
  <si>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</si>
  <si>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</si>
  <si>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</si>
  <si>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</si>
  <si>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</si>
  <si>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</si>
  <si>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</si>
  <si>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</si>
  <si>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</si>
  <si>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</si>
  <si>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</si>
  <si>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</si>
  <si>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</si>
  <si>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</si>
  <si>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</si>
  <si>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</si>
  <si>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</si>
  <si>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</si>
  <si>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</si>
  <si>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</si>
  <si>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</si>
  <si>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</si>
  <si>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</si>
  <si>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</si>
  <si>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</si>
  <si>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</si>
  <si>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</si>
  <si>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</si>
  <si>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</si>
  <si>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</si>
  <si>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</si>
  <si>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</si>
  <si>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</si>
  <si>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</si>
  <si>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</si>
  <si>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</si>
  <si>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</si>
  <si>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</si>
  <si>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</si>
  <si>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</si>
  <si>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</si>
  <si>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</si>
  <si>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</si>
  <si>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</si>
  <si>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</si>
  <si>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</si>
  <si>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</si>
  <si>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</si>
  <si>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</si>
  <si>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</si>
  <si>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</si>
  <si>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</si>
  <si>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</si>
  <si>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</si>
  <si>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</si>
  <si>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</si>
  <si>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</si>
  <si>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</si>
  <si>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</si>
  <si>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</si>
  <si>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</si>
  <si>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</si>
  <si>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</si>
  <si>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</si>
  <si>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</si>
  <si>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</si>
  <si>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</si>
  <si>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</si>
  <si>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</si>
  <si>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</si>
  <si>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</si>
  <si>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</si>
  <si>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</si>
  <si>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</si>
  <si>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</si>
  <si>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</si>
  <si>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</si>
  <si>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</si>
  <si>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</si>
  <si>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</si>
  <si>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</si>
  <si>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</si>
  <si>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</si>
  <si>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</si>
  <si>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</si>
  <si>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</si>
  <si>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</si>
  <si>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</si>
  <si>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</si>
  <si>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</si>
  <si>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</si>
  <si>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</si>
  <si>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</si>
  <si>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</si>
  <si>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</si>
  <si>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</si>
  <si>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</si>
  <si>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</si>
  <si>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</si>
  <si>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</si>
  <si>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</si>
  <si>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</si>
  <si>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</si>
  <si>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</si>
  <si>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</si>
  <si>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</si>
  <si>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</si>
  <si>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</si>
  <si>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</si>
  <si>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</si>
  <si>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</si>
  <si>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</si>
  <si>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</si>
  <si>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</si>
  <si>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</si>
  <si>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</si>
  <si>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</si>
  <si>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</si>
  <si>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</si>
  <si>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</si>
  <si>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</si>
  <si>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</si>
  <si>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</si>
  <si>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</si>
  <si>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</si>
  <si>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</si>
  <si>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</si>
  <si>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</si>
  <si>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</si>
  <si>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</si>
  <si>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</si>
  <si>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</si>
  <si>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</si>
  <si>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</si>
  <si>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</si>
  <si>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</si>
  <si>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</si>
  <si>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</si>
  <si>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</si>
  <si>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</si>
  <si>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</si>
  <si>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</si>
  <si>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</si>
  <si>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</si>
  <si>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</si>
  <si>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</si>
  <si>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</si>
  <si>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</si>
  <si>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</si>
  <si>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</si>
  <si>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</si>
  <si>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</si>
  <si>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</si>
  <si>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</si>
  <si>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</si>
  <si>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</si>
  <si>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</si>
  <si>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</si>
  <si>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</si>
  <si>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</si>
  <si>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</si>
  <si>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</si>
  <si>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</si>
  <si>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</si>
  <si>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</si>
  <si>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</si>
  <si>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</si>
  <si>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</si>
  <si>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</si>
  <si>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</si>
  <si>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</si>
  <si>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</si>
  <si>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</si>
  <si>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</si>
  <si>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</si>
  <si>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</si>
  <si>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</si>
  <si>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</si>
  <si>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</si>
  <si>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</si>
  <si>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</si>
  <si>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</si>
  <si>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</si>
  <si>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</si>
  <si>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</si>
  <si>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</si>
  <si>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</si>
  <si>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</si>
  <si>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</si>
  <si>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</si>
  <si>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</si>
  <si>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</si>
  <si>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</si>
  <si>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</si>
  <si>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</si>
  <si>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</si>
  <si>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</si>
  <si>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</si>
  <si>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</si>
  <si>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</si>
  <si>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</si>
  <si>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</si>
  <si>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</si>
  <si>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</si>
  <si>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</si>
  <si>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</si>
  <si>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</si>
  <si>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</si>
  <si>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</si>
  <si>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</si>
  <si>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</si>
  <si>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</si>
  <si>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</si>
  <si>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</si>
  <si>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</si>
  <si>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</si>
  <si>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</si>
  <si>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</si>
  <si>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</si>
  <si>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</si>
  <si>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</si>
  <si>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</si>
  <si>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</si>
  <si>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</si>
  <si>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</si>
  <si>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</si>
  <si>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</si>
  <si>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</si>
  <si>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</si>
  <si>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</si>
  <si>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</si>
  <si>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</si>
  <si>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</si>
  <si>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</si>
  <si>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</si>
  <si>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</si>
  <si>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</si>
  <si>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</si>
  <si>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</si>
  <si>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</si>
  <si>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</si>
  <si>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</si>
  <si>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</si>
  <si>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</si>
  <si>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</si>
  <si>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</si>
  <si>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</si>
  <si>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</si>
  <si>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</si>
  <si>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</si>
  <si>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</si>
  <si>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</si>
  <si>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</si>
  <si>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</si>
  <si>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</si>
  <si>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</si>
  <si>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</si>
  <si>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</si>
  <si>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</si>
  <si>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</si>
  <si>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</si>
  <si>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</si>
  <si>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</si>
  <si>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</si>
  <si>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</si>
  <si>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</si>
  <si>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</si>
  <si>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</si>
  <si>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</si>
  <si>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</si>
  <si>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</si>
  <si>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</si>
  <si>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</si>
  <si>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</si>
  <si>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</si>
  <si>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</si>
  <si>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</si>
  <si>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</si>
  <si>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</si>
  <si>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</si>
  <si>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</si>
  <si>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</si>
  <si>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</si>
  <si>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</si>
  <si>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</si>
  <si>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</si>
  <si>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</si>
  <si>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</si>
  <si>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</si>
  <si>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</si>
  <si>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</si>
  <si>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</si>
  <si>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</si>
  <si>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</si>
  <si>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</si>
  <si>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</si>
  <si>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</si>
  <si>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</si>
  <si>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</si>
  <si>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</si>
  <si>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</si>
  <si>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</si>
  <si>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</si>
  <si>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</si>
  <si>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</si>
  <si>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</si>
  <si>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</si>
  <si>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</si>
  <si>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</si>
  <si>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</si>
  <si>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</si>
  <si>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</si>
  <si>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</si>
  <si>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</si>
  <si>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</si>
  <si>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</si>
  <si>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</si>
  <si>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</si>
  <si>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</si>
  <si>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</si>
  <si>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</si>
  <si>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</si>
  <si>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</si>
  <si>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</si>
  <si>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</si>
  <si>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</si>
  <si>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</si>
  <si>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</si>
  <si>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</si>
  <si>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</si>
  <si>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</si>
  <si>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</si>
  <si>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</si>
  <si>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</si>
  <si>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</si>
  <si>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</si>
  <si>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</si>
  <si>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</si>
  <si>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</si>
  <si>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</si>
  <si>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</si>
  <si>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</si>
  <si>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</si>
  <si>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</si>
  <si>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</si>
  <si>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</si>
  <si>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</si>
  <si>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</si>
  <si>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</si>
  <si>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</si>
  <si>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</si>
  <si>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</si>
  <si>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</si>
  <si>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</si>
  <si>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</si>
  <si>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</si>
  <si>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</si>
  <si>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</si>
  <si>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</si>
  <si>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</si>
  <si>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</si>
  <si>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</si>
  <si>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</si>
  <si>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</si>
  <si>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</si>
  <si>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</si>
  <si>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</si>
  <si>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</si>
  <si>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</si>
  <si>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</si>
  <si>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</si>
  <si>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</si>
  <si>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</si>
  <si>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</si>
  <si>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</si>
  <si>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</si>
  <si>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</si>
  <si>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</si>
  <si>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</si>
  <si>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</si>
  <si>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</si>
  <si>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</si>
  <si>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</si>
  <si>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</si>
  <si>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</si>
  <si>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</si>
  <si>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</si>
  <si>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</si>
  <si>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</si>
  <si>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</si>
  <si>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</si>
  <si>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</si>
  <si>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</si>
  <si>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</si>
  <si>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</si>
  <si>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</si>
  <si>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</si>
  <si>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</si>
  <si>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</si>
  <si>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</si>
  <si>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</si>
  <si>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</si>
  <si>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</si>
  <si>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</si>
  <si>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</si>
  <si>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</si>
  <si>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</si>
  <si>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</si>
  <si>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</si>
  <si>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</si>
  <si>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</si>
  <si>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</si>
  <si>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</si>
  <si>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</si>
  <si>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</si>
  <si>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</si>
  <si>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</si>
  <si>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</si>
  <si>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</si>
  <si>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</si>
  <si>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</si>
  <si>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</si>
  <si>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</si>
  <si>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</si>
  <si>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</si>
  <si>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</si>
  <si>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</si>
  <si>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</si>
  <si>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</si>
  <si>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</si>
  <si>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</si>
  <si>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</si>
  <si>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</si>
  <si>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</si>
  <si>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</si>
  <si>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</si>
  <si>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</si>
  <si>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</si>
  <si>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</si>
  <si>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</si>
  <si>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</si>
  <si>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</si>
  <si>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</si>
  <si>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</si>
  <si>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</si>
  <si>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</si>
  <si>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</si>
  <si>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</si>
  <si>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</si>
  <si>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</si>
  <si>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</si>
  <si>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</si>
  <si>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</si>
  <si>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</si>
  <si>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</si>
  <si>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</si>
  <si>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</si>
  <si>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</si>
  <si>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</si>
  <si>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</si>
  <si>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</si>
  <si>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</si>
  <si>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</si>
  <si>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</si>
  <si>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</si>
  <si>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</si>
  <si>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</si>
  <si>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</si>
  <si>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</si>
  <si>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</si>
  <si>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</si>
  <si>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</si>
  <si>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</si>
  <si>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</si>
  <si>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</si>
  <si>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</si>
  <si>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</si>
  <si>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</si>
  <si>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</si>
  <si>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</si>
  <si>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</si>
  <si>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</si>
  <si>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</si>
  <si>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</si>
  <si>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</si>
  <si>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</si>
  <si>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</si>
  <si>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</si>
  <si>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</si>
  <si>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</si>
  <si>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</si>
  <si>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</si>
  <si>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</si>
  <si>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</si>
  <si>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</si>
  <si>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</si>
  <si>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</si>
  <si>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</si>
  <si>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</si>
  <si>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</si>
  <si>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</si>
  <si>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</si>
  <si>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</si>
  <si>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</si>
  <si>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</si>
  <si>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</si>
  <si>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</si>
  <si>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</si>
  <si>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</si>
  <si>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</si>
  <si>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</si>
  <si>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</si>
  <si>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</si>
  <si>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</si>
  <si>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</si>
  <si>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</si>
  <si>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</si>
  <si>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</si>
  <si>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</si>
  <si>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</si>
  <si>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</si>
  <si>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</si>
  <si>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</si>
  <si>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</si>
  <si>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</si>
  <si>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</si>
  <si>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</si>
  <si>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</si>
  <si>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</si>
  <si>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</si>
  <si>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</si>
  <si>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</si>
  <si>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</si>
  <si>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</si>
  <si>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</si>
  <si>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</si>
  <si>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</si>
  <si>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</si>
  <si>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</si>
  <si>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</si>
  <si>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</si>
  <si>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</si>
  <si>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</si>
  <si>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</si>
  <si>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</si>
  <si>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</si>
  <si>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</si>
  <si>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</si>
  <si>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</si>
  <si>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</si>
  <si>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</si>
  <si>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</si>
  <si>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</si>
  <si>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</si>
  <si>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</si>
  <si>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</si>
  <si>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</si>
  <si>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</si>
  <si>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</si>
  <si>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</si>
  <si>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</si>
  <si>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</si>
  <si>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</si>
  <si>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</si>
  <si>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</si>
  <si>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</si>
  <si>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</si>
  <si>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</si>
  <si>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</si>
  <si>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</si>
  <si>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</si>
  <si>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</si>
  <si>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</si>
  <si>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</si>
  <si>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</si>
  <si>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</si>
  <si>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</si>
  <si>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</si>
  <si>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</si>
  <si>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</si>
  <si>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</si>
  <si>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</si>
  <si>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</si>
  <si>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</si>
  <si>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</si>
  <si>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</si>
  <si>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</si>
  <si>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</si>
  <si>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</si>
  <si>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</si>
  <si>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</si>
  <si>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</si>
  <si>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</si>
  <si>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</si>
  <si>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</si>
  <si>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</si>
  <si>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</si>
  <si>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</si>
  <si>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</si>
  <si>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</si>
  <si>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</si>
  <si>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</si>
  <si>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</si>
  <si>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</si>
  <si>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</si>
  <si>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</si>
  <si>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</si>
  <si>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</si>
  <si>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</si>
  <si>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</si>
  <si>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</si>
  <si>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</si>
  <si>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</si>
  <si>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</si>
  <si>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</si>
  <si>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</si>
  <si>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</si>
  <si>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</si>
  <si>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</si>
  <si>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</si>
  <si>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</si>
  <si>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</si>
  <si>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</si>
  <si>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</si>
  <si>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</si>
  <si>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</si>
  <si>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</si>
  <si>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</si>
  <si>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</si>
  <si>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</si>
  <si>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</si>
  <si>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</si>
  <si>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</si>
  <si>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</si>
  <si>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</si>
  <si>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</si>
  <si>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</si>
  <si>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</si>
  <si>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</si>
  <si>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</si>
  <si>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</si>
  <si>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</si>
  <si>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</si>
  <si>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</si>
  <si>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</si>
  <si>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</si>
  <si>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</si>
  <si>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</si>
  <si>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</si>
  <si>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</si>
  <si>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</si>
  <si>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</si>
  <si>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</si>
  <si>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</si>
  <si>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</si>
  <si>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</si>
  <si>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</si>
  <si>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</si>
  <si>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</si>
  <si>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</si>
  <si>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</si>
  <si>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</si>
  <si>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</si>
  <si>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</si>
  <si>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</si>
  <si>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</si>
  <si>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</si>
  <si>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</si>
  <si>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</si>
  <si>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</si>
  <si>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</si>
  <si>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</si>
  <si>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</si>
  <si>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</si>
  <si>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</si>
  <si>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</si>
  <si>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</si>
  <si>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</si>
  <si>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</si>
  <si>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</si>
  <si>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</si>
  <si>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</si>
  <si>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</si>
  <si>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</si>
  <si>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</si>
  <si>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</si>
  <si>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</si>
  <si>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</si>
  <si>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</si>
  <si>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</si>
  <si>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</si>
  <si>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</si>
  <si>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</si>
  <si>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</si>
  <si>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</si>
  <si>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</si>
  <si>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</si>
  <si>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</si>
  <si>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</si>
  <si>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</si>
  <si>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</si>
  <si>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</si>
  <si>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</si>
  <si>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</si>
  <si>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</si>
  <si>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</si>
  <si>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</si>
  <si>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</si>
  <si>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</si>
  <si>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</si>
  <si>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</si>
  <si>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</si>
  <si>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</si>
  <si>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</si>
  <si>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</si>
  <si>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</si>
  <si>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</si>
  <si>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</si>
  <si>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</si>
  <si>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</si>
  <si>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</si>
  <si>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</si>
  <si>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</si>
  <si>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</si>
  <si>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</si>
  <si>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</si>
  <si>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</si>
  <si>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</si>
  <si>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</si>
  <si>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</si>
  <si>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</si>
  <si>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</si>
  <si>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</si>
  <si>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</si>
  <si>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</si>
  <si>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</si>
  <si>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</si>
  <si>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</si>
  <si>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</si>
  <si>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</si>
  <si>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</si>
  <si>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</si>
  <si>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</si>
  <si>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</si>
  <si>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</si>
  <si>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</si>
  <si>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</si>
  <si>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</si>
  <si>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</si>
  <si>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</si>
  <si>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</si>
  <si>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</si>
  <si>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</si>
  <si>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</si>
  <si>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</si>
  <si>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</si>
  <si>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</si>
  <si>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</si>
  <si>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</si>
  <si>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</si>
  <si>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</si>
  <si>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</si>
  <si>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</si>
  <si>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</si>
  <si>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</si>
  <si>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</si>
  <si>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</si>
  <si>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</si>
  <si>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</si>
  <si>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</si>
  <si>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</si>
  <si>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</si>
  <si>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</si>
  <si>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</si>
  <si>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</si>
  <si>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</si>
  <si>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</si>
  <si>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</si>
  <si>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</si>
  <si>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</si>
  <si>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</si>
  <si>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</si>
  <si>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</si>
  <si>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</si>
  <si>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</si>
  <si>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</si>
  <si>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</si>
  <si>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</si>
  <si>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</si>
  <si>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</si>
  <si>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</si>
  <si>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</si>
  <si>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</si>
  <si>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</si>
  <si>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</si>
  <si>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</si>
  <si>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</si>
  <si>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</si>
  <si>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</si>
  <si>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</si>
  <si>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</si>
  <si>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</si>
  <si>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</si>
  <si>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</si>
  <si>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</si>
  <si>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</si>
  <si>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</si>
  <si>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</si>
  <si>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</si>
  <si>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</si>
  <si>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</si>
  <si>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</si>
  <si>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</si>
  <si>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</si>
  <si>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</si>
  <si>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</si>
  <si>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</si>
  <si>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</si>
  <si>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</si>
  <si>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</si>
  <si>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</si>
  <si>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</si>
  <si>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</si>
  <si>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</si>
  <si>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</si>
  <si>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</si>
  <si>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</si>
  <si>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</si>
  <si>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</si>
  <si>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</si>
  <si>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</si>
  <si>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</si>
  <si>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</si>
  <si>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</si>
  <si>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</si>
  <si>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</si>
  <si>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</si>
  <si>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</si>
  <si>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</si>
  <si>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</si>
  <si>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</si>
  <si>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</si>
  <si>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</si>
  <si>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</si>
  <si>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</si>
  <si>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</si>
  <si>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</si>
  <si>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</si>
  <si>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</si>
  <si>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</si>
  <si>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</si>
  <si>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</si>
  <si>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</si>
  <si>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</si>
  <si>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</si>
  <si>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</si>
  <si>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</si>
  <si>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</si>
  <si>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</si>
  <si>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</si>
  <si>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</si>
  <si>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</si>
  <si>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</si>
  <si>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</si>
  <si>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</si>
  <si>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</si>
  <si>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</si>
  <si>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</si>
  <si>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</si>
  <si>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</si>
  <si>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</si>
  <si>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</si>
  <si>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</si>
  <si>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</si>
  <si>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</si>
  <si>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</si>
  <si>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</si>
  <si>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</si>
  <si>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</si>
  <si>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</si>
  <si>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</si>
  <si>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</si>
  <si>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</si>
  <si>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</si>
  <si>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</si>
  <si>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</si>
  <si>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</si>
  <si>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</si>
  <si>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</si>
  <si>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</si>
  <si>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</si>
  <si>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</si>
  <si>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</si>
  <si>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</si>
  <si>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</si>
  <si>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</si>
  <si>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</si>
  <si>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</si>
  <si>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</si>
  <si>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</si>
  <si>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</si>
  <si>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</si>
  <si>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</si>
  <si>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</si>
  <si>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</si>
  <si>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</si>
  <si>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</si>
  <si>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</si>
  <si>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</si>
  <si>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</si>
  <si>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</si>
  <si>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</si>
  <si>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</si>
  <si>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</si>
  <si>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</si>
  <si>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</si>
  <si>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</si>
  <si>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</si>
  <si>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</si>
  <si>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</si>
  <si>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</si>
  <si>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</si>
  <si>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</si>
  <si>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</si>
  <si>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</si>
  <si>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</si>
  <si>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</si>
  <si>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</si>
  <si>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</si>
  <si>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</si>
  <si>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</si>
  <si>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</si>
  <si>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</si>
  <si>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</si>
  <si>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</si>
  <si>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</si>
  <si>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</si>
  <si>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</si>
  <si>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</si>
  <si>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</si>
  <si>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</si>
  <si>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</si>
  <si>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</si>
  <si>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</si>
  <si>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</si>
  <si>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</si>
  <si>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</si>
  <si>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</si>
  <si>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</si>
  <si>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</si>
  <si>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</si>
  <si>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</si>
  <si>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</si>
  <si>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</si>
  <si>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</si>
  <si>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</si>
  <si>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</si>
  <si>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</si>
  <si>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</si>
  <si>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</si>
  <si>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</si>
  <si>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</si>
  <si>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</si>
  <si>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</si>
  <si>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</si>
  <si>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</si>
  <si>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</si>
  <si>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</si>
  <si>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</si>
  <si>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</si>
  <si>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</si>
  <si>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</si>
  <si>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</si>
  <si>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</si>
  <si>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</si>
  <si>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</si>
  <si>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</si>
  <si>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</si>
  <si>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</si>
  <si>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</si>
  <si>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</si>
  <si>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</si>
  <si>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</si>
  <si>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</si>
  <si>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</si>
  <si>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</si>
  <si>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</si>
  <si>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</si>
  <si>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</si>
  <si>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</si>
  <si>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</si>
  <si>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</si>
  <si>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</si>
  <si>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</si>
  <si>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</si>
  <si>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</si>
  <si>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</si>
  <si>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</si>
  <si>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</si>
  <si>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</si>
  <si>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</si>
  <si>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</si>
  <si>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</si>
  <si>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</si>
  <si>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</si>
  <si>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</si>
  <si>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</si>
  <si>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</si>
  <si>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</si>
  <si>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</si>
  <si>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</si>
  <si>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</si>
  <si>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</si>
  <si>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</si>
  <si>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</si>
  <si>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</si>
  <si>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</si>
  <si>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</si>
  <si>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</si>
  <si>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</si>
  <si>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</si>
  <si>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</si>
  <si>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</si>
  <si>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</si>
  <si>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</si>
  <si>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</si>
  <si>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</si>
  <si>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</si>
  <si>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</si>
  <si>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</si>
  <si>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</si>
  <si>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</si>
  <si>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</si>
  <si>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</si>
  <si>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</si>
  <si>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</si>
  <si>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</si>
  <si>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</si>
  <si>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</si>
  <si>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</si>
  <si>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</si>
  <si>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</si>
  <si>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</si>
  <si>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</si>
  <si>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</si>
  <si>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</si>
  <si>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</si>
  <si>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</si>
  <si>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</si>
  <si>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</si>
  <si>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</si>
  <si>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</si>
  <si>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</si>
  <si>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</si>
  <si>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</si>
  <si>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</si>
  <si>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</si>
  <si>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</si>
  <si>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</si>
  <si>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</si>
  <si>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</si>
  <si>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</si>
  <si>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</si>
  <si>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</si>
  <si>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</si>
  <si>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</si>
  <si>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</si>
  <si>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</si>
  <si>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</si>
  <si>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</si>
  <si>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</si>
  <si>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</si>
  <si>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</si>
  <si>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</si>
  <si>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</si>
  <si>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</si>
  <si>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</si>
  <si>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</si>
  <si>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</si>
  <si>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</si>
  <si>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</si>
  <si>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</si>
  <si>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</si>
  <si>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</si>
  <si>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</si>
  <si>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</si>
  <si>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</si>
  <si>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</si>
  <si>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</si>
  <si>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</si>
  <si>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</si>
  <si>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</si>
  <si>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</si>
  <si>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</si>
  <si>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</si>
  <si>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</si>
  <si>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</si>
  <si>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</si>
  <si>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</si>
  <si>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</si>
  <si>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</si>
  <si>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</si>
  <si>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</si>
  <si>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</si>
  <si>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</si>
  <si>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</si>
  <si>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</si>
  <si>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</si>
  <si>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</si>
  <si>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</si>
  <si>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</si>
  <si>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</si>
  <si>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</si>
  <si>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</si>
  <si>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</si>
  <si>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</si>
  <si>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</si>
  <si>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</si>
  <si>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</si>
  <si>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</si>
  <si>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</si>
  <si>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</si>
  <si>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</si>
  <si>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</si>
  <si>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</si>
  <si>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</si>
  <si>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</si>
  <si>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</si>
  <si>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</si>
  <si>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</si>
  <si>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</si>
  <si>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</si>
  <si>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</si>
  <si>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</si>
  <si>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</si>
  <si>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</si>
  <si>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</si>
  <si>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</si>
  <si>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</si>
  <si>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</si>
  <si>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</si>
  <si>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</si>
  <si>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</si>
  <si>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</si>
  <si>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</si>
  <si>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</si>
  <si>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</si>
  <si>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</si>
  <si>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</si>
  <si>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</si>
  <si>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</si>
  <si>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</si>
  <si>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</si>
  <si>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</si>
  <si>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</si>
  <si>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</si>
  <si>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</si>
  <si>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</si>
  <si>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</si>
  <si>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</si>
  <si>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</si>
  <si>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</si>
  <si>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</si>
  <si>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</si>
  <si>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</si>
  <si>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</si>
  <si>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</si>
  <si>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</si>
  <si>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</si>
  <si>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</si>
  <si>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</si>
  <si>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</si>
  <si>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</si>
  <si>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</si>
  <si>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</si>
  <si>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</si>
  <si>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</si>
  <si>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</si>
  <si>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</si>
  <si>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</si>
  <si>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</si>
  <si>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</si>
  <si>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</si>
  <si>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</si>
  <si>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</si>
  <si>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</si>
  <si>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</si>
  <si>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</si>
  <si>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</si>
  <si>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</si>
  <si>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</si>
  <si>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</si>
  <si>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</si>
  <si>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</si>
  <si>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</si>
  <si>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</si>
  <si>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</si>
  <si>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</si>
  <si>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</si>
  <si>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</si>
  <si>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</si>
  <si>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</si>
  <si>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</si>
  <si>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</si>
  <si>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</si>
  <si>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</si>
  <si>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</si>
  <si>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</si>
  <si>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</si>
  <si>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</si>
  <si>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</si>
  <si>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</si>
  <si>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</si>
  <si>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</si>
  <si>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</si>
  <si>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</si>
  <si>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</si>
  <si>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</si>
  <si>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</si>
  <si>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</si>
  <si>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</si>
  <si>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</si>
  <si>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</si>
  <si>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</si>
  <si>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</si>
  <si>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</si>
  <si>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</si>
  <si>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</si>
  <si>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</si>
  <si>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</si>
  <si>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</si>
  <si>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</si>
  <si>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</si>
  <si>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</si>
  <si>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</si>
  <si>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</si>
  <si>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</si>
  <si>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</si>
  <si>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</si>
  <si>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</si>
  <si>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</si>
  <si>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</si>
  <si>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</si>
  <si>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</si>
  <si>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</si>
  <si>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</si>
  <si>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</si>
  <si>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</si>
  <si>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</si>
  <si>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</si>
  <si>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</si>
  <si>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</si>
  <si>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</si>
  <si>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</si>
  <si>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</si>
  <si>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</si>
  <si>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</si>
  <si>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</si>
  <si>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</si>
  <si>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</si>
  <si>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</si>
  <si>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</si>
  <si>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</si>
  <si>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</si>
  <si>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</si>
  <si>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</si>
  <si>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</si>
  <si>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</si>
  <si>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</si>
  <si>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</si>
  <si>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</si>
  <si>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</si>
  <si>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</si>
  <si>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</si>
  <si>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</si>
  <si>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</si>
  <si>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</si>
  <si>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</si>
  <si>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</si>
  <si>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</si>
  <si>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</si>
  <si>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</si>
  <si>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</si>
  <si>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</si>
  <si>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</si>
  <si>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</si>
  <si>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</si>
  <si>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</si>
  <si>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</si>
  <si>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</si>
  <si>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</si>
  <si>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</si>
  <si>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</si>
  <si>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</si>
  <si>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</si>
  <si>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</si>
  <si>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</si>
  <si>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</si>
  <si>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</si>
  <si>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</si>
  <si>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</si>
  <si>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</si>
  <si>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</si>
  <si>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</si>
  <si>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</si>
  <si>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</si>
  <si>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</si>
  <si>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</si>
  <si>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</si>
  <si>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</si>
  <si>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</si>
  <si>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</si>
  <si>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</si>
  <si>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</si>
  <si>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</si>
  <si>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</si>
  <si>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</si>
  <si>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</si>
  <si>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</si>
  <si>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</si>
  <si>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</si>
  <si>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</si>
  <si>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</si>
  <si>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</si>
  <si>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</si>
  <si>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</si>
  <si>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</si>
  <si>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</si>
  <si>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</si>
  <si>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</si>
  <si>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</si>
  <si>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</si>
  <si>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</si>
  <si>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</si>
  <si>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</si>
  <si>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</si>
  <si>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</si>
  <si>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</si>
  <si>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</si>
  <si>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</si>
  <si>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</si>
  <si>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</si>
  <si>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</si>
  <si>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</si>
  <si>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</si>
  <si>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</si>
  <si>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</si>
  <si>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</si>
  <si>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</si>
  <si>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</si>
  <si>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</si>
  <si>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</si>
  <si>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</si>
  <si>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</si>
  <si>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</si>
  <si>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</si>
  <si>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</si>
  <si>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</si>
  <si>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</si>
  <si>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</si>
  <si>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</si>
  <si>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</si>
  <si>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</si>
  <si>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</si>
  <si>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</si>
  <si>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</si>
  <si>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</si>
  <si>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</si>
  <si>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</si>
  <si>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</si>
  <si>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</si>
  <si>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</si>
  <si>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</si>
  <si>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</si>
  <si>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</si>
  <si>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</si>
  <si>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</si>
  <si>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</si>
  <si>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</si>
  <si>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</si>
  <si>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</si>
  <si>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</si>
  <si>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</si>
  <si>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</si>
  <si>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</si>
  <si>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</si>
  <si>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</si>
  <si>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</si>
  <si>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</si>
  <si>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</si>
  <si>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</si>
  <si>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</si>
  <si>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</si>
  <si>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</si>
  <si>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</si>
  <si>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</si>
  <si>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</si>
  <si>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</si>
  <si>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</si>
  <si>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</si>
  <si>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</si>
  <si>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</si>
  <si>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</si>
  <si>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</si>
  <si>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</si>
  <si>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</si>
  <si>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</si>
  <si>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</si>
  <si>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</si>
  <si>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</si>
  <si>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</si>
  <si>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</si>
  <si>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</si>
  <si>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</si>
  <si>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</si>
  <si>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</si>
  <si>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</si>
  <si>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</si>
  <si>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</si>
  <si>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</si>
  <si>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</si>
  <si>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</si>
  <si>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</si>
  <si>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</si>
  <si>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</si>
  <si>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</si>
  <si>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</si>
  <si>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</si>
  <si>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</si>
  <si>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</si>
  <si>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</si>
  <si>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</si>
  <si>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</si>
  <si>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</si>
  <si>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</si>
  <si>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</si>
  <si>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</si>
  <si>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</si>
  <si>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</si>
  <si>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</si>
  <si>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</si>
  <si>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</si>
  <si>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</si>
  <si>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</si>
  <si>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</si>
  <si>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</si>
  <si>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</si>
  <si>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</si>
  <si>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</si>
  <si>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</si>
  <si>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</si>
  <si>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</si>
  <si>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</si>
  <si>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</si>
  <si>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</si>
  <si>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</si>
  <si>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</si>
  <si>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</si>
  <si>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</si>
  <si>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</si>
  <si>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</si>
  <si>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</si>
  <si>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</si>
  <si>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</si>
  <si>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</si>
  <si>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</si>
  <si>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</si>
  <si>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</si>
  <si>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</si>
  <si>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</si>
  <si>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</si>
  <si>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</si>
  <si>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</si>
  <si>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</si>
  <si>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</si>
  <si>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</si>
  <si>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</si>
  <si>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</si>
  <si>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</si>
  <si>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</si>
  <si>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</si>
  <si>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</si>
  <si>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</si>
  <si>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</si>
  <si>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</si>
  <si>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</si>
  <si>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</si>
  <si>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</si>
  <si>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</si>
  <si>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</si>
  <si>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</si>
  <si>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</si>
  <si>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</si>
  <si>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</si>
  <si>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</si>
  <si>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</si>
  <si>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</si>
  <si>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</si>
  <si>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</si>
  <si>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</si>
  <si>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</si>
  <si>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</si>
  <si>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</si>
  <si>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</si>
  <si>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</si>
  <si>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</si>
  <si>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</si>
  <si>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</si>
  <si>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</si>
  <si>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</si>
  <si>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</si>
  <si>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</si>
  <si>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</si>
  <si>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</si>
  <si>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</si>
  <si>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</si>
  <si>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</si>
  <si>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</si>
  <si>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</si>
  <si>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</si>
  <si>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</si>
  <si>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</si>
  <si>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</si>
  <si>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</si>
  <si>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</si>
  <si>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</si>
  <si>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</si>
  <si>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</si>
  <si>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</si>
  <si>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</si>
  <si>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</si>
  <si>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</si>
  <si>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</si>
  <si>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</si>
  <si>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</si>
  <si>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</si>
  <si>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</si>
  <si>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</si>
  <si>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</si>
  <si>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</si>
  <si>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</si>
  <si>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</si>
  <si>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</si>
  <si>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</si>
  <si>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</si>
  <si>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</si>
  <si>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</si>
  <si>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</si>
  <si>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</si>
  <si>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</si>
  <si>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</si>
  <si>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</si>
  <si>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</si>
  <si>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</si>
  <si>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</si>
  <si>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</si>
  <si>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</si>
  <si>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</si>
  <si>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</si>
  <si>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</si>
  <si>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</si>
  <si>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</si>
  <si>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</si>
  <si>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</si>
  <si>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</si>
  <si>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</si>
  <si>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</si>
  <si>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</si>
  <si>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</si>
  <si>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</si>
  <si>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</si>
  <si>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</si>
  <si>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</si>
  <si>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</si>
  <si>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</si>
  <si>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</si>
  <si>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</si>
  <si>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</si>
  <si>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</si>
  <si>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</si>
  <si>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</si>
  <si>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</si>
  <si>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</si>
  <si>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</si>
  <si>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</si>
  <si>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</si>
  <si>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</si>
  <si>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</si>
  <si>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</si>
  <si>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</si>
  <si>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</si>
  <si>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</si>
  <si>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</si>
  <si>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</si>
  <si>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</si>
  <si>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</si>
  <si>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</si>
  <si>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</si>
  <si>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</si>
  <si>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</si>
  <si>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</si>
  <si>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</si>
  <si>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</si>
  <si>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</si>
  <si>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</si>
  <si>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</si>
  <si>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</si>
  <si>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</si>
  <si>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</si>
  <si>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</si>
  <si>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</si>
  <si>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</si>
  <si>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</si>
  <si>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</si>
  <si>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</si>
  <si>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</si>
  <si>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</si>
  <si>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</si>
  <si>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</si>
  <si>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</si>
  <si>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</si>
  <si>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</si>
  <si>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</si>
  <si>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</si>
  <si>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</si>
  <si>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</si>
  <si>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</si>
  <si>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</si>
  <si>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</si>
  <si>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</si>
  <si>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</si>
  <si>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</si>
  <si>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</si>
  <si>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</si>
  <si>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</si>
  <si>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</si>
  <si>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</si>
  <si>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</si>
  <si>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</si>
  <si>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</si>
  <si>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</si>
  <si>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</si>
  <si>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</si>
  <si>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</si>
  <si>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</si>
  <si>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</si>
  <si>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</si>
  <si>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</si>
  <si>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</si>
  <si>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</si>
  <si>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</si>
  <si>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</si>
  <si>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</si>
  <si>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</si>
  <si>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</si>
  <si>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</si>
  <si>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</si>
  <si>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</si>
  <si>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</si>
  <si>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</si>
  <si>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</si>
  <si>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</si>
  <si>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</si>
  <si>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</si>
  <si>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</si>
  <si>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</si>
  <si>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</si>
  <si>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</si>
  <si>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</si>
  <si>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</si>
  <si>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</si>
  <si>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</si>
  <si>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</si>
  <si>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</si>
  <si>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</si>
  <si>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</si>
  <si>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</si>
  <si>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</si>
  <si>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</si>
  <si>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</si>
  <si>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</si>
  <si>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</si>
  <si>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</si>
  <si>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</si>
  <si>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</si>
  <si>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</si>
  <si>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</si>
  <si>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</si>
  <si>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</si>
  <si>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</si>
  <si>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</si>
  <si>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</si>
  <si>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</si>
  <si>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</si>
  <si>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</si>
  <si>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</si>
  <si>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</si>
  <si>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</si>
  <si>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</si>
  <si>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</si>
  <si>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</si>
  <si>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</si>
  <si>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</si>
  <si>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</si>
  <si>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</si>
  <si>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</si>
  <si>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</si>
  <si>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</si>
  <si>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</si>
  <si>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</si>
  <si>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</si>
  <si>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</si>
  <si>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</si>
  <si>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</si>
  <si>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</si>
  <si>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</si>
  <si>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</si>
  <si>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</si>
  <si>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</si>
  <si>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</si>
  <si>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</si>
  <si>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</si>
  <si>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</si>
  <si>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</si>
  <si>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</si>
  <si>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</si>
  <si>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</si>
  <si>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</si>
  <si>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</si>
  <si>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</si>
  <si>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</si>
  <si>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</si>
  <si>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</si>
  <si>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</si>
  <si>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</si>
  <si>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</si>
  <si>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</si>
  <si>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</si>
  <si>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</si>
  <si>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</si>
  <si>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</si>
  <si>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</si>
  <si>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</si>
  <si>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</si>
  <si>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</si>
  <si>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</si>
  <si>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</si>
  <si>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</si>
  <si>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</si>
  <si>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</si>
  <si>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</si>
  <si>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</si>
  <si>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</si>
  <si>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</si>
  <si>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</si>
  <si>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</si>
  <si>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</si>
  <si>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</si>
  <si>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</si>
  <si>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</si>
  <si>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</si>
  <si>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</si>
  <si>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</si>
  <si>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</si>
  <si>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</si>
  <si>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</si>
  <si>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</si>
  <si>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</si>
  <si>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</si>
  <si>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</si>
  <si>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</si>
  <si>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</si>
  <si>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</si>
  <si>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</si>
  <si>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</si>
  <si>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</si>
  <si>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</si>
  <si>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</si>
  <si>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</si>
  <si>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</si>
  <si>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</si>
  <si>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</si>
  <si>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</si>
  <si>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</si>
  <si>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</si>
  <si>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</si>
  <si>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</si>
  <si>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</si>
  <si>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</si>
  <si>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</si>
  <si>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</si>
  <si>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</si>
  <si>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</si>
  <si>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</si>
  <si>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</si>
  <si>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</si>
  <si>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</si>
  <si>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</si>
  <si>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</si>
  <si>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</si>
  <si>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</si>
  <si>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</si>
  <si>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</si>
  <si>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</si>
  <si>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</si>
  <si>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</si>
  <si>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</si>
  <si>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</si>
  <si>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</si>
  <si>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</si>
  <si>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</si>
  <si>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</si>
  <si>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</si>
  <si>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</si>
  <si>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</si>
  <si>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</si>
  <si>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</si>
  <si>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</si>
  <si>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</si>
  <si>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</si>
  <si>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</si>
  <si>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</si>
  <si>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</si>
  <si>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</si>
  <si>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</si>
  <si>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</si>
  <si>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</si>
  <si>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</si>
  <si>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</si>
  <si>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</si>
  <si>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</si>
  <si>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</si>
  <si>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</si>
  <si>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</si>
  <si>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</si>
  <si>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</si>
  <si>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</si>
  <si>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</si>
  <si>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</si>
  <si>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</si>
  <si>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</si>
  <si>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</si>
  <si>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</si>
  <si>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</si>
  <si>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</si>
  <si>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</si>
  <si>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</si>
  <si>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</si>
  <si>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</si>
  <si>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</si>
  <si>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</si>
  <si>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</si>
  <si>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</si>
  <si>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</si>
  <si>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</si>
  <si>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</si>
  <si>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</si>
  <si>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</si>
  <si>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</si>
  <si>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</si>
  <si>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</si>
  <si>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</si>
  <si>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</si>
  <si>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</si>
  <si>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</si>
  <si>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</si>
  <si>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</si>
  <si>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</si>
  <si>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</si>
  <si>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</si>
  <si>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</si>
  <si>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</si>
  <si>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</si>
  <si>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</si>
  <si>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</si>
  <si>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</si>
  <si>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</si>
  <si>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</si>
  <si>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</si>
  <si>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</si>
  <si>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</si>
  <si>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</si>
  <si>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</si>
  <si>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</si>
  <si>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</si>
  <si>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</si>
  <si>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</si>
  <si>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</si>
  <si>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</si>
  <si>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</si>
  <si>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</si>
  <si>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</si>
  <si>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</si>
  <si>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</si>
  <si>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</si>
  <si>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</si>
  <si>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</si>
  <si>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</si>
  <si>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</si>
  <si>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</si>
  <si>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</si>
  <si>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</si>
  <si>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</si>
  <si>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</si>
  <si>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</si>
  <si>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</si>
  <si>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</si>
  <si>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</si>
  <si>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</si>
  <si>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</si>
  <si>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</si>
  <si>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</si>
  <si>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</si>
  <si>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</si>
  <si>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</si>
  <si>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</si>
  <si>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</si>
  <si>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</si>
  <si>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</si>
  <si>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</si>
  <si>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</si>
  <si>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</si>
  <si>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</si>
  <si>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</si>
  <si>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</si>
  <si>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</si>
  <si>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</si>
  <si>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</si>
  <si>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</si>
  <si>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</si>
  <si>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</si>
  <si>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</si>
  <si>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</si>
  <si>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</si>
  <si>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</si>
  <si>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</si>
  <si>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</si>
  <si>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</si>
  <si>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</si>
  <si>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</si>
  <si>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</si>
  <si>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</si>
  <si>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</si>
  <si>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</si>
  <si>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</si>
  <si>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</si>
  <si>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</si>
  <si>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</si>
  <si>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</si>
  <si>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</si>
  <si>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</si>
  <si>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</si>
  <si>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</si>
  <si>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</si>
  <si>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</si>
  <si>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</si>
  <si>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</si>
  <si>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</si>
  <si>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</si>
  <si>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</si>
  <si>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</si>
  <si>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</si>
  <si>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</si>
  <si>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</si>
  <si>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</si>
  <si>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</si>
  <si>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</si>
  <si>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</si>
  <si>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</si>
  <si>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</si>
  <si>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</si>
  <si>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</si>
  <si>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</si>
  <si>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</si>
  <si>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</si>
  <si>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</si>
  <si>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</si>
  <si>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</si>
  <si>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</si>
  <si>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</si>
  <si>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</si>
  <si>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</si>
  <si>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</si>
  <si>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</si>
  <si>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</si>
  <si>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</si>
  <si>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</si>
  <si>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</si>
  <si>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</si>
  <si>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</si>
  <si>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</si>
  <si>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</si>
  <si>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</si>
  <si>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</si>
  <si>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</si>
  <si>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</si>
  <si>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</si>
  <si>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</si>
  <si>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</si>
  <si>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</si>
  <si>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</si>
  <si>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</si>
  <si>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</si>
  <si>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</si>
  <si>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</si>
  <si>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</si>
  <si>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</si>
  <si>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</si>
  <si>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</si>
  <si>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</si>
  <si>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</si>
  <si>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</si>
  <si>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</si>
  <si>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</si>
  <si>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</si>
  <si>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</si>
  <si>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</si>
  <si>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</si>
  <si>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</si>
  <si>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</si>
  <si>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</si>
  <si>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</si>
  <si>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</si>
  <si>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</si>
  <si>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</si>
  <si>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</si>
  <si>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</si>
  <si>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</si>
  <si>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</si>
  <si>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</si>
  <si>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</si>
  <si>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</si>
  <si>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</si>
  <si>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</si>
  <si>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</si>
  <si>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</si>
  <si>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</si>
  <si>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</si>
  <si>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</si>
  <si>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</si>
  <si>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</si>
  <si>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</si>
  <si>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</si>
  <si>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</si>
  <si>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</si>
  <si>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</si>
  <si>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</si>
  <si>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</si>
  <si>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</si>
  <si>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</si>
  <si>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</si>
  <si>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</si>
  <si>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</si>
  <si>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</si>
  <si>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</si>
  <si>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</si>
  <si>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</si>
  <si>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</si>
  <si>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</si>
  <si>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</si>
  <si>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</si>
  <si>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</si>
  <si>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</si>
  <si>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</si>
  <si>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</si>
  <si>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</si>
  <si>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</si>
  <si>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</si>
  <si>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</si>
  <si>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</si>
  <si>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</si>
  <si>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</si>
  <si>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</si>
  <si>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</si>
  <si>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</si>
  <si>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</si>
  <si>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</si>
  <si>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</si>
  <si>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</si>
  <si>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</si>
  <si>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</si>
  <si>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</si>
  <si>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</si>
  <si>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</si>
  <si>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</si>
  <si>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</si>
  <si>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</si>
  <si>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</si>
  <si>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</si>
  <si>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</si>
  <si>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</si>
  <si>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</si>
  <si>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</si>
  <si>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</si>
  <si>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</si>
  <si>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</si>
  <si>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</si>
  <si>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</si>
  <si>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</si>
  <si>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</si>
  <si>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</si>
  <si>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</si>
  <si>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</si>
  <si>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</si>
  <si>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</si>
  <si>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</si>
  <si>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</si>
  <si>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</si>
  <si>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</si>
  <si>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</si>
  <si>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</si>
  <si>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</si>
  <si>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</si>
  <si>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</si>
  <si>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</si>
  <si>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</si>
  <si>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</si>
  <si>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</si>
  <si>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</si>
  <si>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</si>
  <si>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</si>
  <si>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</si>
  <si>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</si>
  <si>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</si>
  <si>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</si>
  <si>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</si>
  <si>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</si>
  <si>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</si>
  <si>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</si>
  <si>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</si>
  <si>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</si>
  <si>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</si>
  <si>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</si>
  <si>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</si>
  <si>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</si>
  <si>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</si>
  <si>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</si>
  <si>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</si>
  <si>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</si>
  <si>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</si>
  <si>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</si>
  <si>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</si>
  <si>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</si>
  <si>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</si>
  <si>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</si>
  <si>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</si>
  <si>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</si>
  <si>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</si>
  <si>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</si>
  <si>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</si>
  <si>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</si>
  <si>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</si>
  <si>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</si>
  <si>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</si>
  <si>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</si>
  <si>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</si>
  <si>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</si>
  <si>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</si>
  <si>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</si>
  <si>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</si>
  <si>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</si>
  <si>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</si>
  <si>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</si>
  <si>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</si>
  <si>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</si>
  <si>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</si>
  <si>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</si>
  <si>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</si>
  <si>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</si>
  <si>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</si>
  <si>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</si>
  <si>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</si>
  <si>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</si>
  <si>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</si>
  <si>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</si>
  <si>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</si>
  <si>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</si>
  <si>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</si>
  <si>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</si>
  <si>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</si>
  <si>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</si>
  <si>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</si>
  <si>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</si>
  <si>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</si>
  <si>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</si>
  <si>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</si>
  <si>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</si>
  <si>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</si>
  <si>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</si>
  <si>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</si>
  <si>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</si>
  <si>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</si>
  <si>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</si>
  <si>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</si>
  <si>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</si>
  <si>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</si>
  <si>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</si>
  <si>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</si>
  <si>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</si>
  <si>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</si>
  <si>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</si>
  <si>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</si>
  <si>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</si>
  <si>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</si>
  <si>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</si>
  <si>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</si>
  <si>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</si>
  <si>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</si>
  <si>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</si>
  <si>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</si>
  <si>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</si>
  <si>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</si>
  <si>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</si>
  <si>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</si>
  <si>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</si>
  <si>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</si>
  <si>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</si>
  <si>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</si>
  <si>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</si>
  <si>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</si>
  <si>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</si>
  <si>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</si>
  <si>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</si>
  <si>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</si>
  <si>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</si>
  <si>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</si>
  <si>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</si>
  <si>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</si>
  <si>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</si>
  <si>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</si>
  <si>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</si>
  <si>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</si>
  <si>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</si>
  <si>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</si>
  <si>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</si>
  <si>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</si>
  <si>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</si>
  <si>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</si>
  <si>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</si>
  <si>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</si>
  <si>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</si>
  <si>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</si>
  <si>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</si>
  <si>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</si>
  <si>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</si>
  <si>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</si>
  <si>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</si>
  <si>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</si>
  <si>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</si>
  <si>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</si>
  <si>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</si>
  <si>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</si>
  <si>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</si>
  <si>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</si>
  <si>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</si>
  <si>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</si>
  <si>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</si>
  <si>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</si>
  <si>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</si>
  <si>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</si>
  <si>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</si>
  <si>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</si>
  <si>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</si>
  <si>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</si>
  <si>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</si>
  <si>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</si>
  <si>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</si>
  <si>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</si>
  <si>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</si>
  <si>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</si>
  <si>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</si>
  <si>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</si>
  <si>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</si>
  <si>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</si>
  <si>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</si>
  <si>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</si>
  <si>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</si>
  <si>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</si>
  <si>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</si>
  <si>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</si>
  <si>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</si>
  <si>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</si>
  <si>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</si>
  <si>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</si>
  <si>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</si>
  <si>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</si>
  <si>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</si>
  <si>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</si>
  <si>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</si>
  <si>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</si>
  <si>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</si>
  <si>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</si>
  <si>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</si>
  <si>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</si>
  <si>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</si>
  <si>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</si>
  <si>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</si>
  <si>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</si>
  <si>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</si>
  <si>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</si>
  <si>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</si>
  <si>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</si>
  <si>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</si>
  <si>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</si>
  <si>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</si>
  <si>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</si>
  <si>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</si>
  <si>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</si>
  <si>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</si>
  <si>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</si>
  <si>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</si>
  <si>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</si>
  <si>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</si>
  <si>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</si>
  <si>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</si>
  <si>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</si>
  <si>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</si>
  <si>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</si>
  <si>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</si>
  <si>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</si>
  <si>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</si>
  <si>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</si>
  <si>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</si>
  <si>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</si>
  <si>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</si>
  <si>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</si>
  <si>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</si>
  <si>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</si>
  <si>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</si>
  <si>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</si>
  <si>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</si>
  <si>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</si>
  <si>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</si>
  <si>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</si>
  <si>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</si>
  <si>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</si>
  <si>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</si>
  <si>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</si>
  <si>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</si>
  <si>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</si>
  <si>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</si>
  <si>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</si>
  <si>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</si>
  <si>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</si>
  <si>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</si>
  <si>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</si>
  <si>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</si>
  <si>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</si>
  <si>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</si>
  <si>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</si>
  <si>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</si>
  <si>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</si>
  <si>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</si>
  <si>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</si>
  <si>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</si>
  <si>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</si>
  <si>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</si>
  <si>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</si>
  <si>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</si>
  <si>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</si>
  <si>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</si>
  <si>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</si>
  <si>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</si>
  <si>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</si>
  <si>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</si>
  <si>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</si>
  <si>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</si>
  <si>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</si>
  <si>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</si>
  <si>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</si>
  <si>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</si>
  <si>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</si>
  <si>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</si>
  <si>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</si>
  <si>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</si>
  <si>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</si>
  <si>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</si>
  <si>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</si>
  <si>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</si>
  <si>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</si>
  <si>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</si>
  <si>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</si>
  <si>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</si>
  <si>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</si>
  <si>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</si>
  <si>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</si>
  <si>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</si>
  <si>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</si>
  <si>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</si>
  <si>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</si>
  <si>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</si>
  <si>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</si>
  <si>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</si>
  <si>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</si>
  <si>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</si>
  <si>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</si>
  <si>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</si>
  <si>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</si>
  <si>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</si>
  <si>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</si>
  <si>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</si>
  <si>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</si>
  <si>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</si>
  <si>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</si>
  <si>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</si>
  <si>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</si>
  <si>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</si>
  <si>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</si>
  <si>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</si>
  <si>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</si>
  <si>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</si>
  <si>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</si>
  <si>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</si>
  <si>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</si>
  <si>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</si>
  <si>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</si>
  <si>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</si>
  <si>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</si>
  <si>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</si>
  <si>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</si>
  <si>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</si>
  <si>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</si>
  <si>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</si>
  <si>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</si>
  <si>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</si>
  <si>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</si>
  <si>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</si>
  <si>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</si>
  <si>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</si>
  <si>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</si>
  <si>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</si>
  <si>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</si>
  <si>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</si>
  <si>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</si>
  <si>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</si>
  <si>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</si>
  <si>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</si>
  <si>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</si>
  <si>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</si>
  <si>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</si>
  <si>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</si>
  <si>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</si>
  <si>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</si>
  <si>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</si>
  <si>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</si>
  <si>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</si>
  <si>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</si>
  <si>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</si>
  <si>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</si>
  <si>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</si>
  <si>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</si>
  <si>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</si>
  <si>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</si>
  <si>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</si>
  <si>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</si>
  <si>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</si>
  <si>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</si>
  <si>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</si>
  <si>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</si>
  <si>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</si>
  <si>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</si>
  <si>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</si>
  <si>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</si>
  <si>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</si>
  <si>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</si>
  <si>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</si>
  <si>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</si>
  <si>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</si>
  <si>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</si>
  <si>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</si>
  <si>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</si>
  <si>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</si>
  <si>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</si>
  <si>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</si>
  <si>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</si>
  <si>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</si>
  <si>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</si>
  <si>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</si>
  <si>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</si>
  <si>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</si>
  <si>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</si>
  <si>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</si>
  <si>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</si>
  <si>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</si>
  <si>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</si>
  <si>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</si>
  <si>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</si>
  <si>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</si>
  <si>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</si>
  <si>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</si>
  <si>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</si>
  <si>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</si>
  <si>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</si>
  <si>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</si>
  <si>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</si>
  <si>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</si>
  <si>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</si>
  <si>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</si>
  <si>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</si>
  <si>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</si>
  <si>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</si>
  <si>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</si>
  <si>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</si>
  <si>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</si>
  <si>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</si>
  <si>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</si>
  <si>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</si>
  <si>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</si>
  <si>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</si>
  <si>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</si>
  <si>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</si>
  <si>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</si>
  <si>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</si>
  <si>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</si>
  <si>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</si>
  <si>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</si>
  <si>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</si>
  <si>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</si>
  <si>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</si>
  <si>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</si>
  <si>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</si>
  <si>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</si>
  <si>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</si>
  <si>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</si>
  <si>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</si>
  <si>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</si>
  <si>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</si>
  <si>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</si>
  <si>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</si>
  <si>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</si>
  <si>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</si>
  <si>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</si>
  <si>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</si>
  <si>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</si>
  <si>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</si>
  <si>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</si>
  <si>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</si>
  <si>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</si>
  <si>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</si>
  <si>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</si>
  <si>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</si>
  <si>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</si>
  <si>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</si>
  <si>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</si>
  <si>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</si>
  <si>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</si>
  <si>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</si>
  <si>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</si>
  <si>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</si>
  <si>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</si>
  <si>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</si>
  <si>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</si>
  <si>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</si>
  <si>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</si>
  <si>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</si>
  <si>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</si>
  <si>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</si>
  <si>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</si>
  <si>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</si>
  <si>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</si>
  <si>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</si>
  <si>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</si>
  <si>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</si>
  <si>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</si>
  <si>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</si>
  <si>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</si>
  <si>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</si>
  <si>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</si>
  <si>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</si>
  <si>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</si>
  <si>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</si>
  <si>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</si>
  <si>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</si>
  <si>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</si>
  <si>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</si>
  <si>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</si>
  <si>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</si>
  <si>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</si>
  <si>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</si>
  <si>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</si>
  <si>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</si>
  <si>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</si>
  <si>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</si>
  <si>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</si>
  <si>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</si>
  <si>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</si>
  <si>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</si>
  <si>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</si>
  <si>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</si>
  <si>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</si>
  <si>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</si>
  <si>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</si>
  <si>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</si>
  <si>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</si>
  <si>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</si>
  <si>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</si>
  <si>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</si>
  <si>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</si>
  <si>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</si>
  <si>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</si>
  <si>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</si>
  <si>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</si>
  <si>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</si>
  <si>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</si>
  <si>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</si>
  <si>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</si>
  <si>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</si>
  <si>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</si>
  <si>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</si>
  <si>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</si>
  <si>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</si>
  <si>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</si>
  <si>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</si>
  <si>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</si>
  <si>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</si>
  <si>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</si>
  <si>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</si>
  <si>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</si>
  <si>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</si>
  <si>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</si>
  <si>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</si>
  <si>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</si>
  <si>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</si>
  <si>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</si>
  <si>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</si>
  <si>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ØSTFOLD, AKERSHUS, BUSKERUD</t>
  </si>
  <si>
    <t>OC (%) [After hedging]</t>
  </si>
  <si>
    <t>AGDER</t>
  </si>
  <si>
    <t>AKERSHUS</t>
  </si>
  <si>
    <t>BUSKERUD</t>
  </si>
  <si>
    <t>East Sweden</t>
  </si>
  <si>
    <t>FINNMARK</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</si>
  <si>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</si>
  <si>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</si>
  <si>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</si>
  <si>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</si>
  <si>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</si>
  <si>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</si>
  <si>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</si>
  <si>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</si>
  <si>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</si>
  <si>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</si>
  <si>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</si>
  <si>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</si>
  <si>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</si>
  <si>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</si>
  <si>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</si>
  <si>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ReportingDate:[31-10-2024]</t>
  </si>
  <si>
    <t>Cut-offDate:[30-09-2024]</t>
  </si>
  <si>
    <t>https://danskebank.com/investor-relations/debt/cover-pools</t>
  </si>
  <si>
    <t>30-09-2024</t>
  </si>
  <si>
    <t>https://coveredbondlabel.com/issuer/2-danske-bank-a-s</t>
  </si>
  <si>
    <t>Intra-group</t>
  </si>
  <si>
    <t>N/A</t>
  </si>
  <si>
    <t>37.6bn.DKK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</si>
  <si>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</si>
  <si>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</si>
  <si>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</si>
  <si>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</si>
  <si>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</si>
  <si>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</si>
  <si>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</si>
  <si>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</si>
  <si>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</si>
  <si>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</si>
  <si>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</si>
  <si>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</si>
  <si>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</si>
  <si>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</si>
  <si>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</si>
  <si>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</si>
  <si>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</si>
  <si>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</si>
  <si>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</si>
  <si>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</si>
  <si>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</si>
  <si>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</si>
  <si>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</si>
  <si>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</si>
  <si>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</si>
  <si>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</si>
  <si>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</si>
  <si>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</si>
  <si>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</si>
  <si>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</si>
  <si>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</si>
  <si>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</si>
  <si>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</si>
  <si>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</si>
  <si>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</si>
  <si>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&lt;=92</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</si>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</sst>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6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65" fillId="9"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6" fillId="4" borderId="0" xfId="0" applyFont="1" applyFill="1" applyAlignment="1">
      <alignment horizontal="left" vertical="center"/>
    </xf>
    <xf numFmtId="0" fontId="0" fillId="4" borderId="0" xfId="0" applyFill="1" applyAlignment="1">
      <alignment horizontal="center" vertical="center"/>
    </xf>
    <xf numFmtId="0" fontId="0" fillId="4" borderId="31" xfId="0" applyFill="1" applyBorder="1" applyAlignment="1">
      <alignment horizontal="center" vertical="center"/>
    </xf>
    <xf numFmtId="0" fontId="63" fillId="4" borderId="0" xfId="0" applyFont="1" applyFill="1" applyAlignment="1">
      <alignment horizontal="center" vertical="center" wrapText="1"/>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51.7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34.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69" t="s">
        <v>2332</v>
      </c>
      <c r="E6" s="469"/>
      <c r="F6" s="469"/>
      <c r="G6" s="469"/>
      <c r="H6" s="469"/>
      <c r="I6" s="6"/>
      <c r="J6" s="7"/>
    </row>
    <row r="7" spans="2:10" ht="26.25" x14ac:dyDescent="0.25">
      <c r="B7" s="5"/>
      <c r="C7" s="6"/>
      <c r="D7" s="6"/>
      <c r="E7" s="6"/>
      <c r="F7" s="10" t="s">
        <v>456</v>
      </c>
      <c r="G7" s="6"/>
      <c r="H7" s="6"/>
      <c r="I7" s="6"/>
      <c r="J7" s="7"/>
    </row>
    <row r="8" spans="2:10" ht="26.25" x14ac:dyDescent="0.25">
      <c r="B8" s="5"/>
      <c r="C8" s="6"/>
      <c r="D8" s="6"/>
      <c r="E8" s="6"/>
      <c r="F8" s="10" t="s">
        <v>2924</v>
      </c>
      <c r="G8" s="6"/>
      <c r="H8" s="6"/>
      <c r="I8" s="6"/>
      <c r="J8" s="7"/>
    </row>
    <row r="9" spans="2:10" ht="21" x14ac:dyDescent="0.25">
      <c r="B9" s="5"/>
      <c r="C9" s="6"/>
      <c r="D9" s="6"/>
      <c r="E9" s="6"/>
      <c r="F9" s="11" t="s">
        <v>2897</v>
      </c>
      <c r="G9" s="6"/>
      <c r="H9" s="6"/>
      <c r="I9" s="6"/>
      <c r="J9" s="7"/>
    </row>
    <row r="10" spans="2:10" ht="21" x14ac:dyDescent="0.25">
      <c r="B10" s="5"/>
      <c r="C10" s="6"/>
      <c r="D10" s="6"/>
      <c r="E10" s="6"/>
      <c r="F10" s="11" t="s">
        <v>2898</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2" t="s">
        <v>15</v>
      </c>
      <c r="E24" s="473" t="s">
        <v>16</v>
      </c>
      <c r="F24" s="473"/>
      <c r="G24" s="473"/>
      <c r="H24" s="473"/>
      <c r="I24" s="6"/>
      <c r="J24" s="7"/>
    </row>
    <row r="25" spans="2:10" x14ac:dyDescent="0.25">
      <c r="B25" s="5"/>
      <c r="C25" s="6"/>
      <c r="D25" s="6"/>
      <c r="H25" s="6"/>
      <c r="I25" s="6"/>
      <c r="J25" s="7"/>
    </row>
    <row r="26" spans="2:10" x14ac:dyDescent="0.25">
      <c r="B26" s="5"/>
      <c r="C26" s="6"/>
      <c r="D26" s="472" t="s">
        <v>17</v>
      </c>
      <c r="E26" s="473"/>
      <c r="F26" s="473"/>
      <c r="G26" s="473"/>
      <c r="H26" s="473"/>
      <c r="I26" s="6"/>
      <c r="J26" s="7"/>
    </row>
    <row r="27" spans="2:10" x14ac:dyDescent="0.25">
      <c r="B27" s="5"/>
      <c r="C27" s="6"/>
      <c r="D27" s="14"/>
      <c r="E27" s="14"/>
      <c r="F27" s="14"/>
      <c r="G27" s="14"/>
      <c r="H27" s="14"/>
      <c r="I27" s="6"/>
      <c r="J27" s="7"/>
    </row>
    <row r="28" spans="2:10" x14ac:dyDescent="0.25">
      <c r="B28" s="5"/>
      <c r="C28" s="6"/>
      <c r="D28" s="472" t="s">
        <v>18</v>
      </c>
      <c r="E28" s="473" t="s">
        <v>16</v>
      </c>
      <c r="F28" s="473"/>
      <c r="G28" s="473"/>
      <c r="H28" s="473"/>
      <c r="I28" s="6"/>
      <c r="J28" s="7"/>
    </row>
    <row r="29" spans="2:10" x14ac:dyDescent="0.25">
      <c r="B29" s="5"/>
      <c r="C29" s="6"/>
      <c r="D29" s="14"/>
      <c r="E29" s="14"/>
      <c r="F29" s="14"/>
      <c r="G29" s="14"/>
      <c r="H29" s="14"/>
      <c r="I29" s="6"/>
      <c r="J29" s="7"/>
    </row>
    <row r="30" spans="2:10" x14ac:dyDescent="0.25">
      <c r="B30" s="5"/>
      <c r="C30" s="6"/>
      <c r="D30" s="472" t="s">
        <v>19</v>
      </c>
      <c r="E30" s="473" t="s">
        <v>16</v>
      </c>
      <c r="F30" s="473"/>
      <c r="G30" s="473"/>
      <c r="H30" s="473"/>
      <c r="I30" s="6"/>
      <c r="J30" s="7"/>
    </row>
    <row r="31" spans="2:10" x14ac:dyDescent="0.25">
      <c r="B31" s="5"/>
      <c r="C31" s="6"/>
      <c r="D31" s="14"/>
      <c r="E31" s="14"/>
      <c r="F31" s="14"/>
      <c r="G31" s="14"/>
      <c r="H31" s="14"/>
      <c r="I31" s="6"/>
      <c r="J31" s="7"/>
    </row>
    <row r="32" spans="2:10" x14ac:dyDescent="0.25">
      <c r="B32" s="5"/>
      <c r="C32" s="6"/>
      <c r="D32" s="472" t="s">
        <v>20</v>
      </c>
      <c r="E32" s="473" t="s">
        <v>16</v>
      </c>
      <c r="F32" s="473"/>
      <c r="G32" s="473"/>
      <c r="H32" s="473"/>
      <c r="I32" s="6"/>
      <c r="J32" s="7"/>
    </row>
    <row r="33" spans="2:10" x14ac:dyDescent="0.25">
      <c r="B33" s="5"/>
      <c r="C33" s="6"/>
      <c r="I33" s="6"/>
      <c r="J33" s="7"/>
    </row>
    <row r="34" spans="2:10" x14ac:dyDescent="0.25">
      <c r="B34" s="5"/>
      <c r="C34" s="6"/>
      <c r="D34" s="472" t="s">
        <v>21</v>
      </c>
      <c r="E34" s="473" t="s">
        <v>16</v>
      </c>
      <c r="F34" s="473"/>
      <c r="G34" s="473"/>
      <c r="H34" s="473"/>
      <c r="I34" s="6"/>
      <c r="J34" s="7"/>
    </row>
    <row r="35" spans="2:10" x14ac:dyDescent="0.25">
      <c r="B35" s="5"/>
      <c r="C35" s="6"/>
      <c r="D35" s="6"/>
      <c r="E35" s="6"/>
      <c r="F35" s="6"/>
      <c r="G35" s="6"/>
      <c r="H35" s="6"/>
      <c r="I35" s="6"/>
      <c r="J35" s="7"/>
    </row>
    <row r="36" spans="2:10" x14ac:dyDescent="0.25">
      <c r="B36" s="5"/>
      <c r="C36" s="6"/>
      <c r="D36" s="470" t="s">
        <v>22</v>
      </c>
      <c r="E36" s="471"/>
      <c r="F36" s="471"/>
      <c r="G36" s="471"/>
      <c r="H36" s="471"/>
      <c r="I36" s="6"/>
      <c r="J36" s="7"/>
    </row>
    <row r="37" spans="2:10" x14ac:dyDescent="0.25">
      <c r="B37" s="5"/>
      <c r="C37" s="6"/>
      <c r="D37" s="6"/>
      <c r="E37" s="6"/>
      <c r="F37" s="13"/>
      <c r="G37" s="6"/>
      <c r="H37" s="6"/>
      <c r="I37" s="6"/>
      <c r="J37" s="7"/>
    </row>
    <row r="38" spans="2:10" x14ac:dyDescent="0.25">
      <c r="B38" s="5"/>
      <c r="C38" s="6"/>
      <c r="D38" s="470" t="s">
        <v>1088</v>
      </c>
      <c r="E38" s="471"/>
      <c r="F38" s="471"/>
      <c r="G38" s="471"/>
      <c r="H38" s="471"/>
      <c r="I38" s="6"/>
      <c r="J38" s="7"/>
    </row>
    <row r="39" spans="2:10" x14ac:dyDescent="0.25">
      <c r="B39" s="5"/>
      <c r="C39" s="6"/>
      <c r="I39" s="6"/>
      <c r="J39" s="7"/>
    </row>
    <row r="40" spans="2:10" x14ac:dyDescent="0.25">
      <c r="B40" s="5"/>
      <c r="C40" s="6"/>
      <c r="D40" s="470" t="s">
        <v>2298</v>
      </c>
      <c r="E40" s="471" t="s">
        <v>16</v>
      </c>
      <c r="F40" s="471"/>
      <c r="G40" s="471"/>
      <c r="H40" s="471"/>
      <c r="I40" s="6"/>
      <c r="J40" s="7"/>
    </row>
    <row r="41" spans="2:10" x14ac:dyDescent="0.25">
      <c r="B41" s="5"/>
      <c r="C41" s="6"/>
      <c r="D41" s="6"/>
      <c r="E41" s="14"/>
      <c r="F41" s="14"/>
      <c r="G41" s="14"/>
      <c r="H41" s="14"/>
      <c r="I41" s="6"/>
      <c r="J41" s="7"/>
    </row>
    <row r="42" spans="2:10" x14ac:dyDescent="0.25">
      <c r="B42" s="5"/>
      <c r="C42" s="6"/>
      <c r="D42" s="470" t="s">
        <v>2299</v>
      </c>
      <c r="E42" s="471"/>
      <c r="F42" s="471"/>
      <c r="G42" s="471"/>
      <c r="H42" s="47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Normal="100"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8" t="s">
        <v>2311</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2924</v>
      </c>
      <c r="E15" s="29"/>
      <c r="F15" s="29"/>
      <c r="H15" s="21"/>
      <c r="L15" s="21"/>
      <c r="M15" s="21"/>
    </row>
    <row r="16" spans="1:13" x14ac:dyDescent="0.25">
      <c r="A16" s="23" t="s">
        <v>36</v>
      </c>
      <c r="B16" s="37" t="s">
        <v>2313</v>
      </c>
      <c r="C16" s="23" t="s">
        <v>2926</v>
      </c>
      <c r="E16" s="29"/>
      <c r="F16" s="29"/>
      <c r="H16" s="21"/>
      <c r="L16" s="21"/>
      <c r="M16" s="21"/>
    </row>
    <row r="17" spans="1:13" ht="30" x14ac:dyDescent="0.25">
      <c r="A17" s="23" t="s">
        <v>38</v>
      </c>
      <c r="B17" s="37" t="s">
        <v>37</v>
      </c>
      <c r="C17" s="23" t="s">
        <v>2899</v>
      </c>
      <c r="E17" s="29"/>
      <c r="F17" s="29"/>
      <c r="H17" s="21"/>
      <c r="L17" s="21"/>
      <c r="M17" s="21"/>
    </row>
    <row r="18" spans="1:13" outlineLevel="1" x14ac:dyDescent="0.25">
      <c r="A18" s="23" t="s">
        <v>2312</v>
      </c>
      <c r="B18" s="37" t="s">
        <v>39</v>
      </c>
      <c r="C18" s="23" t="s">
        <v>2900</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2295</v>
      </c>
      <c r="C27" s="23" t="s">
        <v>2292</v>
      </c>
      <c r="D27" s="40"/>
      <c r="E27" s="40"/>
      <c r="F27" s="40"/>
      <c r="H27" s="21"/>
      <c r="L27" s="21"/>
      <c r="M27" s="21"/>
    </row>
    <row r="28" spans="1:13" x14ac:dyDescent="0.25">
      <c r="A28" s="23" t="s">
        <v>50</v>
      </c>
      <c r="B28" s="155" t="s">
        <v>2291</v>
      </c>
      <c r="C28" s="127" t="s">
        <v>2292</v>
      </c>
      <c r="D28" s="40"/>
      <c r="E28" s="40"/>
      <c r="F28" s="40"/>
      <c r="H28" s="21"/>
      <c r="L28" s="21"/>
      <c r="M28" s="23" t="s">
        <v>2292</v>
      </c>
    </row>
    <row r="29" spans="1:13" x14ac:dyDescent="0.25">
      <c r="A29" s="23" t="s">
        <v>52</v>
      </c>
      <c r="B29" s="39" t="s">
        <v>51</v>
      </c>
      <c r="C29" s="23" t="s">
        <v>2292</v>
      </c>
      <c r="E29" s="40"/>
      <c r="F29" s="40"/>
      <c r="H29" s="21"/>
      <c r="L29" s="21"/>
      <c r="M29" s="23" t="s">
        <v>2293</v>
      </c>
    </row>
    <row r="30" spans="1:13" ht="30" outlineLevel="1" x14ac:dyDescent="0.25">
      <c r="A30" s="23" t="s">
        <v>54</v>
      </c>
      <c r="B30" s="39" t="s">
        <v>53</v>
      </c>
      <c r="C30" s="23" t="s">
        <v>2901</v>
      </c>
      <c r="E30" s="40"/>
      <c r="F30" s="40"/>
      <c r="H30" s="21"/>
      <c r="L30" s="21"/>
      <c r="M30" s="23" t="s">
        <v>2294</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46826.53</v>
      </c>
      <c r="F38" s="40"/>
      <c r="H38" s="21"/>
      <c r="L38" s="21"/>
      <c r="M38" s="21"/>
    </row>
    <row r="39" spans="1:14" x14ac:dyDescent="0.25">
      <c r="A39" s="23" t="s">
        <v>62</v>
      </c>
      <c r="B39" s="40" t="s">
        <v>63</v>
      </c>
      <c r="C39" s="96">
        <v>37645</v>
      </c>
      <c r="F39" s="40"/>
      <c r="H39" s="21"/>
      <c r="L39" s="21"/>
      <c r="M39" s="21"/>
      <c r="N39" s="52"/>
    </row>
    <row r="40" spans="1:14" outlineLevel="1" x14ac:dyDescent="0.25">
      <c r="A40" s="23" t="s">
        <v>64</v>
      </c>
      <c r="B40" s="46" t="s">
        <v>65</v>
      </c>
      <c r="C40" s="96">
        <v>47047.66</v>
      </c>
      <c r="F40" s="40"/>
      <c r="H40" s="21"/>
      <c r="L40" s="21"/>
      <c r="M40" s="21"/>
      <c r="N40" s="52"/>
    </row>
    <row r="41" spans="1:14" outlineLevel="1" x14ac:dyDescent="0.25">
      <c r="A41" s="23" t="s">
        <v>67</v>
      </c>
      <c r="B41" s="46" t="s">
        <v>68</v>
      </c>
      <c r="C41" s="96">
        <v>38222.839999999997</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0.22389772878204275</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5" t="s">
        <v>2314</v>
      </c>
      <c r="B47" s="165" t="s">
        <v>2315</v>
      </c>
      <c r="C47" s="169">
        <f>IF(OR(C38="[For completion]",C39="[For completion]"),"", C38-C39)</f>
        <v>9181.5299999999988</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2876</v>
      </c>
      <c r="C49" s="58">
        <f>C45</f>
        <v>0.02</v>
      </c>
      <c r="D49" s="50">
        <f>(D130/D156)-1-MAX(C49,F49)</f>
        <v>0.2285327383586935</v>
      </c>
      <c r="E49" s="58"/>
      <c r="F49" s="58">
        <f>F45</f>
        <v>0.02</v>
      </c>
      <c r="G49" s="58"/>
      <c r="H49" s="21"/>
      <c r="L49" s="21"/>
      <c r="M49" s="21"/>
      <c r="N49" s="52"/>
    </row>
    <row r="50" spans="1:14" outlineLevel="1" x14ac:dyDescent="0.25">
      <c r="A50" s="23" t="s">
        <v>75</v>
      </c>
      <c r="B50" s="38" t="s">
        <v>2907</v>
      </c>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46826.53</v>
      </c>
      <c r="E53" s="47"/>
      <c r="F53" s="102">
        <f>IF($C$58=0,"",IF(C53="[for completion]","",C53/$C$58))</f>
        <v>1</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0</v>
      </c>
      <c r="E56" s="47"/>
      <c r="F56" s="102">
        <f>IF($C$58=0,"",IF(C56="[for completion]","",C56/$C$58))</f>
        <v>0</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46826.53</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4.42</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15592.51</v>
      </c>
      <c r="D70" s="96" t="s">
        <v>767</v>
      </c>
      <c r="E70" s="19"/>
      <c r="F70" s="102">
        <f t="shared" ref="F70:F76" si="1">IF($C$77=0,"",IF(C70="[for completion]","",C70/$C$77))</f>
        <v>0.33298452821509517</v>
      </c>
      <c r="G70" s="102" t="str">
        <f>IF($D$77=0,"",IF(D70="[Mark as ND1 if not relevant]","",D70/$D$77))</f>
        <v/>
      </c>
      <c r="H70" s="21"/>
      <c r="L70" s="21"/>
      <c r="M70" s="21"/>
      <c r="N70" s="52"/>
    </row>
    <row r="71" spans="1:14" x14ac:dyDescent="0.25">
      <c r="A71" s="23" t="s">
        <v>105</v>
      </c>
      <c r="B71" s="19" t="s">
        <v>1110</v>
      </c>
      <c r="C71" s="96">
        <v>14496.81</v>
      </c>
      <c r="D71" s="96" t="s">
        <v>767</v>
      </c>
      <c r="E71" s="19"/>
      <c r="F71" s="102">
        <f t="shared" si="1"/>
        <v>0.30958539955875441</v>
      </c>
      <c r="G71" s="102" t="str">
        <f t="shared" ref="G71:G76" si="2">IF($D$77=0,"",IF(D71="[Mark as ND1 if not relevant]","",D71/$D$77))</f>
        <v/>
      </c>
      <c r="H71" s="21"/>
      <c r="L71" s="21"/>
      <c r="M71" s="21"/>
      <c r="N71" s="52"/>
    </row>
    <row r="72" spans="1:14" x14ac:dyDescent="0.25">
      <c r="A72" s="23" t="s">
        <v>106</v>
      </c>
      <c r="B72" s="19" t="s">
        <v>1111</v>
      </c>
      <c r="C72" s="96">
        <v>7717.33</v>
      </c>
      <c r="D72" s="96" t="s">
        <v>767</v>
      </c>
      <c r="E72" s="19"/>
      <c r="F72" s="102">
        <f t="shared" si="1"/>
        <v>0.16480678794691814</v>
      </c>
      <c r="G72" s="102" t="str">
        <f t="shared" si="2"/>
        <v/>
      </c>
      <c r="H72" s="21"/>
      <c r="L72" s="21"/>
      <c r="M72" s="21"/>
      <c r="N72" s="52"/>
    </row>
    <row r="73" spans="1:14" x14ac:dyDescent="0.25">
      <c r="A73" s="23" t="s">
        <v>107</v>
      </c>
      <c r="B73" s="19" t="s">
        <v>1112</v>
      </c>
      <c r="C73" s="96">
        <v>1060.6400000000001</v>
      </c>
      <c r="D73" s="96" t="s">
        <v>767</v>
      </c>
      <c r="E73" s="19"/>
      <c r="F73" s="102">
        <f t="shared" si="1"/>
        <v>2.2650407792334817E-2</v>
      </c>
      <c r="G73" s="102" t="str">
        <f t="shared" si="2"/>
        <v/>
      </c>
      <c r="H73" s="21"/>
      <c r="L73" s="21"/>
      <c r="M73" s="21"/>
      <c r="N73" s="52"/>
    </row>
    <row r="74" spans="1:14" x14ac:dyDescent="0.25">
      <c r="A74" s="23" t="s">
        <v>108</v>
      </c>
      <c r="B74" s="19" t="s">
        <v>1113</v>
      </c>
      <c r="C74" s="96">
        <v>854.56</v>
      </c>
      <c r="D74" s="96" t="s">
        <v>767</v>
      </c>
      <c r="E74" s="19"/>
      <c r="F74" s="102">
        <f t="shared" si="1"/>
        <v>1.8249483786221186E-2</v>
      </c>
      <c r="G74" s="102" t="str">
        <f t="shared" si="2"/>
        <v/>
      </c>
      <c r="H74" s="21"/>
      <c r="L74" s="21"/>
      <c r="M74" s="21"/>
      <c r="N74" s="52"/>
    </row>
    <row r="75" spans="1:14" x14ac:dyDescent="0.25">
      <c r="A75" s="23" t="s">
        <v>109</v>
      </c>
      <c r="B75" s="19" t="s">
        <v>1114</v>
      </c>
      <c r="C75" s="96">
        <v>1989.33</v>
      </c>
      <c r="D75" s="96" t="s">
        <v>767</v>
      </c>
      <c r="E75" s="19"/>
      <c r="F75" s="102">
        <f t="shared" si="1"/>
        <v>4.2482968522331251E-2</v>
      </c>
      <c r="G75" s="102" t="str">
        <f t="shared" si="2"/>
        <v/>
      </c>
      <c r="H75" s="21"/>
      <c r="L75" s="21"/>
      <c r="M75" s="21"/>
      <c r="N75" s="52"/>
    </row>
    <row r="76" spans="1:14" x14ac:dyDescent="0.25">
      <c r="A76" s="23" t="s">
        <v>110</v>
      </c>
      <c r="B76" s="19" t="s">
        <v>1115</v>
      </c>
      <c r="C76" s="96">
        <v>5115.3500000000004</v>
      </c>
      <c r="D76" s="96" t="s">
        <v>767</v>
      </c>
      <c r="E76" s="19"/>
      <c r="F76" s="102">
        <f t="shared" si="1"/>
        <v>0.10924042417834506</v>
      </c>
      <c r="G76" s="102" t="str">
        <f t="shared" si="2"/>
        <v/>
      </c>
      <c r="H76" s="21"/>
      <c r="L76" s="21"/>
      <c r="M76" s="21"/>
      <c r="N76" s="52"/>
    </row>
    <row r="77" spans="1:14" x14ac:dyDescent="0.25">
      <c r="A77" s="23" t="s">
        <v>111</v>
      </c>
      <c r="B77" s="55" t="s">
        <v>90</v>
      </c>
      <c r="C77" s="98">
        <f>SUM(C70:C76)</f>
        <v>46826.53</v>
      </c>
      <c r="D77" s="98">
        <f>SUM(D70:D76)</f>
        <v>0</v>
      </c>
      <c r="E77" s="40"/>
      <c r="F77" s="103">
        <f>SUM(F70:F76)</f>
        <v>1</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3.19</v>
      </c>
      <c r="D89" s="100">
        <v>4.1900000000000004</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0</v>
      </c>
      <c r="D93" s="96">
        <v>0</v>
      </c>
      <c r="E93" s="19"/>
      <c r="F93" s="102">
        <f>IF($C$100=0,"",IF(C93="[for completion]","",IF(C93="","",C93/$C$100)))</f>
        <v>0</v>
      </c>
      <c r="G93" s="102">
        <f>IF($D$100=0,"",IF(D93="[Mark as ND1 if not relevant]","",IF(D93="","",D93/$D$100)))</f>
        <v>0</v>
      </c>
      <c r="H93" s="21"/>
      <c r="L93" s="21"/>
      <c r="M93" s="21"/>
      <c r="N93" s="52"/>
    </row>
    <row r="94" spans="1:14" x14ac:dyDescent="0.25">
      <c r="A94" s="23" t="s">
        <v>133</v>
      </c>
      <c r="B94" s="19" t="s">
        <v>1110</v>
      </c>
      <c r="C94" s="96">
        <v>7456</v>
      </c>
      <c r="D94" s="96">
        <v>0</v>
      </c>
      <c r="E94" s="19"/>
      <c r="F94" s="102">
        <f t="shared" ref="F94:F99" si="5">IF($C$100=0,"",IF(C94="[for completion]","",IF(C94="","",C94/$C$100)))</f>
        <v>0.19806083145172002</v>
      </c>
      <c r="G94" s="102">
        <f t="shared" ref="G94:G99" si="6">IF($D$100=0,"",IF(D94="[Mark as ND1 if not relevant]","",IF(D94="","",D94/$D$100)))</f>
        <v>0</v>
      </c>
      <c r="H94" s="21"/>
      <c r="L94" s="21"/>
      <c r="M94" s="21"/>
      <c r="N94" s="52"/>
    </row>
    <row r="95" spans="1:14" x14ac:dyDescent="0.25">
      <c r="A95" s="23" t="s">
        <v>134</v>
      </c>
      <c r="B95" s="19" t="s">
        <v>1111</v>
      </c>
      <c r="C95" s="96">
        <v>7456</v>
      </c>
      <c r="D95" s="96">
        <v>7456</v>
      </c>
      <c r="E95" s="19"/>
      <c r="F95" s="102">
        <f t="shared" si="5"/>
        <v>0.19806083145172002</v>
      </c>
      <c r="G95" s="102">
        <f t="shared" si="6"/>
        <v>0.19806083145172002</v>
      </c>
      <c r="H95" s="21"/>
      <c r="L95" s="21"/>
      <c r="M95" s="21"/>
      <c r="N95" s="52"/>
    </row>
    <row r="96" spans="1:14" x14ac:dyDescent="0.25">
      <c r="A96" s="23" t="s">
        <v>135</v>
      </c>
      <c r="B96" s="19" t="s">
        <v>1112</v>
      </c>
      <c r="C96" s="96">
        <v>13230.5</v>
      </c>
      <c r="D96" s="96">
        <v>7456</v>
      </c>
      <c r="E96" s="19"/>
      <c r="F96" s="102">
        <f t="shared" si="5"/>
        <v>0.35145437641120997</v>
      </c>
      <c r="G96" s="102">
        <f t="shared" si="6"/>
        <v>0.19806083145172002</v>
      </c>
      <c r="H96" s="21"/>
      <c r="L96" s="21"/>
      <c r="M96" s="21"/>
      <c r="N96" s="52"/>
    </row>
    <row r="97" spans="1:14" x14ac:dyDescent="0.25">
      <c r="A97" s="23" t="s">
        <v>136</v>
      </c>
      <c r="B97" s="19" t="s">
        <v>1113</v>
      </c>
      <c r="C97" s="96">
        <v>9502.5</v>
      </c>
      <c r="D97" s="96">
        <v>13230.5</v>
      </c>
      <c r="E97" s="19"/>
      <c r="F97" s="102">
        <f t="shared" si="5"/>
        <v>0.25242396068535</v>
      </c>
      <c r="G97" s="102">
        <f t="shared" si="6"/>
        <v>0.35145437641120997</v>
      </c>
      <c r="H97" s="21"/>
      <c r="L97" s="21"/>
      <c r="M97" s="21"/>
    </row>
    <row r="98" spans="1:14" x14ac:dyDescent="0.25">
      <c r="A98" s="23" t="s">
        <v>137</v>
      </c>
      <c r="B98" s="19" t="s">
        <v>1114</v>
      </c>
      <c r="C98" s="96">
        <v>0</v>
      </c>
      <c r="D98" s="96">
        <v>9502.5</v>
      </c>
      <c r="E98" s="19"/>
      <c r="F98" s="102">
        <f t="shared" si="5"/>
        <v>0</v>
      </c>
      <c r="G98" s="102">
        <f t="shared" si="6"/>
        <v>0.25242396068535</v>
      </c>
      <c r="H98" s="21"/>
      <c r="L98" s="21"/>
      <c r="M98" s="21"/>
    </row>
    <row r="99" spans="1:14" x14ac:dyDescent="0.25">
      <c r="A99" s="23" t="s">
        <v>138</v>
      </c>
      <c r="B99" s="19" t="s">
        <v>1115</v>
      </c>
      <c r="C99" s="96">
        <v>0</v>
      </c>
      <c r="D99" s="96">
        <v>0</v>
      </c>
      <c r="E99" s="19"/>
      <c r="F99" s="102">
        <f t="shared" si="5"/>
        <v>0</v>
      </c>
      <c r="G99" s="102">
        <f t="shared" si="6"/>
        <v>0</v>
      </c>
      <c r="H99" s="21"/>
      <c r="L99" s="21"/>
      <c r="M99" s="21"/>
    </row>
    <row r="100" spans="1:14" x14ac:dyDescent="0.25">
      <c r="A100" s="23" t="s">
        <v>139</v>
      </c>
      <c r="B100" s="55" t="s">
        <v>90</v>
      </c>
      <c r="C100" s="98">
        <f>SUM(C93:C99)</f>
        <v>37645</v>
      </c>
      <c r="D100" s="98">
        <f>SUM(D93:D99)</f>
        <v>37645</v>
      </c>
      <c r="E100" s="40"/>
      <c r="F100" s="103">
        <f>SUM(F93:F99)</f>
        <v>1</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0</v>
      </c>
      <c r="D118" s="96">
        <v>0</v>
      </c>
      <c r="E118" s="40"/>
      <c r="F118" s="102">
        <f t="shared" si="7"/>
        <v>0</v>
      </c>
      <c r="G118" s="102">
        <f t="shared" si="8"/>
        <v>0</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v>15459.68</v>
      </c>
      <c r="D124" s="96">
        <v>15459.68</v>
      </c>
      <c r="E124" s="40"/>
      <c r="F124" s="102">
        <f t="shared" si="7"/>
        <v>0.33014795889167076</v>
      </c>
      <c r="G124" s="102">
        <f t="shared" si="8"/>
        <v>0.33014795889167076</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v>31366.84</v>
      </c>
      <c r="D126" s="96">
        <v>31366.84</v>
      </c>
      <c r="E126" s="40"/>
      <c r="F126" s="102">
        <f t="shared" si="7"/>
        <v>0.66985204110832919</v>
      </c>
      <c r="G126" s="102">
        <f t="shared" si="8"/>
        <v>0.66985204110832919</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46826.520000000004</v>
      </c>
      <c r="D130" s="96">
        <f>SUM(D112:D129)</f>
        <v>46826.520000000004</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18640</v>
      </c>
      <c r="D138" s="96">
        <v>0</v>
      </c>
      <c r="E138" s="48"/>
      <c r="F138" s="102">
        <f t="shared" ref="F138:F155" si="11">IF($C$156=0,"",IF(C138="[for completion]","",IF(C138="","",C138/$C$156)))</f>
        <v>0.49515207862930005</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0</v>
      </c>
      <c r="D142" s="96">
        <v>0</v>
      </c>
      <c r="E142" s="48"/>
      <c r="F142" s="102">
        <f t="shared" si="11"/>
        <v>0</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0</v>
      </c>
      <c r="E144" s="40"/>
      <c r="F144" s="102">
        <f t="shared" si="11"/>
        <v>0</v>
      </c>
      <c r="G144" s="102">
        <f t="shared" si="12"/>
        <v>0</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19005</v>
      </c>
      <c r="D150" s="96">
        <v>13388.94</v>
      </c>
      <c r="E150" s="40"/>
      <c r="F150" s="102">
        <f t="shared" si="11"/>
        <v>0.5048479213707</v>
      </c>
      <c r="G150" s="102">
        <f t="shared" si="12"/>
        <v>0.35698851680458521</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v>24116.3</v>
      </c>
      <c r="E152" s="40"/>
      <c r="F152" s="102">
        <f t="shared" si="11"/>
        <v>0</v>
      </c>
      <c r="G152" s="102">
        <f t="shared" si="12"/>
        <v>0.64301148319541479</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37645</v>
      </c>
      <c r="D156" s="96">
        <f>SUM(D138:D155)</f>
        <v>37505.24</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18640</v>
      </c>
      <c r="D164" s="96">
        <v>0</v>
      </c>
      <c r="E164" s="59"/>
      <c r="F164" s="102">
        <f>IF($C$167=0,"",IF(C164="[for completion]","",IF(C164="","",C164/$C$167)))</f>
        <v>0.49515207862930005</v>
      </c>
      <c r="G164" s="102">
        <f>IF($D$167=0,"",IF(D164="[for completion]","",IF(D164="","",D164/$D$167)))</f>
        <v>0</v>
      </c>
      <c r="H164" s="21"/>
      <c r="L164" s="21"/>
      <c r="M164" s="21"/>
      <c r="N164" s="52"/>
    </row>
    <row r="165" spans="1:14" x14ac:dyDescent="0.25">
      <c r="A165" s="23" t="s">
        <v>212</v>
      </c>
      <c r="B165" s="21" t="s">
        <v>213</v>
      </c>
      <c r="C165" s="96">
        <v>19005</v>
      </c>
      <c r="D165" s="96">
        <v>37505.25</v>
      </c>
      <c r="E165" s="59"/>
      <c r="F165" s="102">
        <f>IF($C$167=0,"",IF(C165="[for completion]","",IF(C165="","",C165/$C$167)))</f>
        <v>0.5048479213707</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37645</v>
      </c>
      <c r="D167" s="105">
        <f>SUM(D164:D166)</f>
        <v>37505.25</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t="str">
        <f>IF($C$179=0,"",IF(C174="[for completion]","",C174/$C$179))</f>
        <v/>
      </c>
      <c r="G174" s="48"/>
      <c r="H174" s="21"/>
      <c r="L174" s="21"/>
      <c r="M174" s="21"/>
      <c r="N174" s="52"/>
    </row>
    <row r="175" spans="1:14" ht="30.75" customHeight="1" x14ac:dyDescent="0.25">
      <c r="A175" s="23" t="s">
        <v>9</v>
      </c>
      <c r="B175" s="40" t="s">
        <v>941</v>
      </c>
      <c r="C175" s="96"/>
      <c r="E175" s="50"/>
      <c r="F175" s="102" t="str">
        <f>IF($C$179=0,"",IF(C175="[for completion]","",C175/$C$179))</f>
        <v/>
      </c>
      <c r="G175" s="48"/>
      <c r="H175" s="21"/>
      <c r="L175" s="21"/>
      <c r="M175" s="21"/>
      <c r="N175" s="52"/>
    </row>
    <row r="176" spans="1:14" x14ac:dyDescent="0.25">
      <c r="A176" s="23" t="s">
        <v>225</v>
      </c>
      <c r="B176" s="40" t="s">
        <v>226</v>
      </c>
      <c r="C176" s="96"/>
      <c r="E176" s="50"/>
      <c r="F176" s="102" t="str">
        <f>IF($C$179=0,"",IF(C176="[for completion]","",C176/$C$179))</f>
        <v/>
      </c>
      <c r="G176" s="48"/>
      <c r="H176" s="21"/>
      <c r="L176" s="21"/>
      <c r="M176" s="21"/>
      <c r="N176" s="52"/>
    </row>
    <row r="177" spans="1:14" x14ac:dyDescent="0.25">
      <c r="A177" s="23" t="s">
        <v>227</v>
      </c>
      <c r="B177" s="40" t="s">
        <v>228</v>
      </c>
      <c r="C177" s="96">
        <v>0</v>
      </c>
      <c r="E177" s="50"/>
      <c r="F177" s="102" t="str">
        <f>IF($C$179=0,"",IF(C177="[for completion]","",C177/$C$179))</f>
        <v/>
      </c>
      <c r="G177" s="48"/>
      <c r="H177" s="21"/>
      <c r="L177" s="21"/>
      <c r="M177" s="21"/>
      <c r="N177" s="52"/>
    </row>
    <row r="178" spans="1:14" x14ac:dyDescent="0.25">
      <c r="A178" s="23" t="s">
        <v>229</v>
      </c>
      <c r="B178" s="40" t="s">
        <v>88</v>
      </c>
      <c r="C178" s="96"/>
      <c r="E178" s="50"/>
      <c r="F178" s="102" t="str">
        <f t="shared" ref="F178:F187" si="15">IF($C$179=0,"",IF(C178="[for completion]","",C178/$C$179))</f>
        <v/>
      </c>
      <c r="G178" s="48"/>
      <c r="H178" s="21"/>
      <c r="L178" s="21"/>
      <c r="M178" s="21"/>
      <c r="N178" s="52"/>
    </row>
    <row r="179" spans="1:14" x14ac:dyDescent="0.25">
      <c r="A179" s="23" t="s">
        <v>10</v>
      </c>
      <c r="B179" s="55" t="s">
        <v>90</v>
      </c>
      <c r="C179" s="98">
        <f>SUM(C174:C178)</f>
        <v>0</v>
      </c>
      <c r="E179" s="50"/>
      <c r="F179" s="103">
        <f>SUM(F174:F178)</f>
        <v>0</v>
      </c>
      <c r="G179" s="48"/>
      <c r="H179" s="21"/>
      <c r="L179" s="21"/>
      <c r="M179" s="21"/>
      <c r="N179" s="52"/>
    </row>
    <row r="180" spans="1:14" outlineLevel="1" x14ac:dyDescent="0.25">
      <c r="A180" s="23" t="s">
        <v>230</v>
      </c>
      <c r="B180" s="61" t="s">
        <v>231</v>
      </c>
      <c r="C180" s="96"/>
      <c r="E180" s="50"/>
      <c r="F180" s="102" t="str">
        <f t="shared" si="15"/>
        <v/>
      </c>
      <c r="G180" s="48"/>
      <c r="H180" s="21"/>
      <c r="L180" s="21"/>
      <c r="M180" s="21"/>
      <c r="N180" s="52"/>
    </row>
    <row r="181" spans="1:14" s="61" customFormat="1" ht="30" outlineLevel="1" x14ac:dyDescent="0.25">
      <c r="A181" s="23" t="s">
        <v>232</v>
      </c>
      <c r="B181" s="61" t="s">
        <v>233</v>
      </c>
      <c r="C181" s="106"/>
      <c r="F181" s="102" t="str">
        <f t="shared" si="15"/>
        <v/>
      </c>
    </row>
    <row r="182" spans="1:14" ht="30" outlineLevel="1" x14ac:dyDescent="0.25">
      <c r="A182" s="23" t="s">
        <v>234</v>
      </c>
      <c r="B182" s="61" t="s">
        <v>235</v>
      </c>
      <c r="C182" s="96"/>
      <c r="E182" s="50"/>
      <c r="F182" s="102" t="str">
        <f t="shared" si="15"/>
        <v/>
      </c>
      <c r="G182" s="48"/>
      <c r="H182" s="21"/>
      <c r="L182" s="21"/>
      <c r="M182" s="21"/>
      <c r="N182" s="52"/>
    </row>
    <row r="183" spans="1:14" outlineLevel="1" x14ac:dyDescent="0.25">
      <c r="A183" s="23" t="s">
        <v>236</v>
      </c>
      <c r="B183" s="61" t="s">
        <v>237</v>
      </c>
      <c r="C183" s="96"/>
      <c r="E183" s="50"/>
      <c r="F183" s="102" t="str">
        <f t="shared" si="15"/>
        <v/>
      </c>
      <c r="G183" s="48"/>
      <c r="H183" s="21"/>
      <c r="L183" s="21"/>
      <c r="M183" s="21"/>
      <c r="N183" s="52"/>
    </row>
    <row r="184" spans="1:14" s="61" customFormat="1" ht="30" outlineLevel="1" x14ac:dyDescent="0.25">
      <c r="A184" s="23" t="s">
        <v>238</v>
      </c>
      <c r="B184" s="61" t="s">
        <v>239</v>
      </c>
      <c r="C184" s="106"/>
      <c r="F184" s="102" t="str">
        <f t="shared" si="15"/>
        <v/>
      </c>
    </row>
    <row r="185" spans="1:14" ht="30" outlineLevel="1" x14ac:dyDescent="0.25">
      <c r="A185" s="23" t="s">
        <v>240</v>
      </c>
      <c r="B185" s="61" t="s">
        <v>241</v>
      </c>
      <c r="C185" s="96"/>
      <c r="E185" s="50"/>
      <c r="F185" s="102" t="str">
        <f t="shared" si="15"/>
        <v/>
      </c>
      <c r="G185" s="48"/>
      <c r="H185" s="21"/>
      <c r="L185" s="21"/>
      <c r="M185" s="21"/>
      <c r="N185" s="52"/>
    </row>
    <row r="186" spans="1:14" outlineLevel="1" x14ac:dyDescent="0.25">
      <c r="A186" s="23" t="s">
        <v>242</v>
      </c>
      <c r="B186" s="61" t="s">
        <v>243</v>
      </c>
      <c r="C186" s="96"/>
      <c r="E186" s="50"/>
      <c r="F186" s="102" t="str">
        <f t="shared" si="15"/>
        <v/>
      </c>
      <c r="G186" s="48"/>
      <c r="H186" s="21"/>
      <c r="L186" s="21"/>
      <c r="M186" s="21"/>
      <c r="N186" s="52"/>
    </row>
    <row r="187" spans="1:14" outlineLevel="1" x14ac:dyDescent="0.25">
      <c r="A187" s="23" t="s">
        <v>244</v>
      </c>
      <c r="B187" s="61" t="s">
        <v>245</v>
      </c>
      <c r="C187" s="96"/>
      <c r="E187" s="50"/>
      <c r="F187" s="102" t="str">
        <f t="shared" si="15"/>
        <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0</v>
      </c>
      <c r="E193" s="47"/>
      <c r="F193" s="102" t="str">
        <f t="shared" ref="F193:F206" si="16">IF($C$208=0,"",IF(C193="[for completion]","",C193/$C$208))</f>
        <v/>
      </c>
      <c r="G193" s="48"/>
      <c r="H193" s="21"/>
      <c r="L193" s="21"/>
      <c r="M193" s="21"/>
      <c r="N193" s="52"/>
    </row>
    <row r="194" spans="1:14" x14ac:dyDescent="0.25">
      <c r="A194" s="23" t="s">
        <v>253</v>
      </c>
      <c r="B194" s="40" t="s">
        <v>254</v>
      </c>
      <c r="C194" s="96"/>
      <c r="E194" s="50"/>
      <c r="F194" s="102" t="str">
        <f t="shared" si="16"/>
        <v/>
      </c>
      <c r="G194" s="50"/>
      <c r="H194" s="21"/>
      <c r="L194" s="21"/>
      <c r="M194" s="21"/>
      <c r="N194" s="52"/>
    </row>
    <row r="195" spans="1:14" x14ac:dyDescent="0.25">
      <c r="A195" s="23" t="s">
        <v>255</v>
      </c>
      <c r="B195" s="40" t="s">
        <v>256</v>
      </c>
      <c r="C195" s="96"/>
      <c r="E195" s="50"/>
      <c r="F195" s="102" t="str">
        <f t="shared" si="16"/>
        <v/>
      </c>
      <c r="G195" s="50"/>
      <c r="H195" s="21"/>
      <c r="L195" s="21"/>
      <c r="M195" s="21"/>
      <c r="N195" s="52"/>
    </row>
    <row r="196" spans="1:14" x14ac:dyDescent="0.25">
      <c r="A196" s="23" t="s">
        <v>257</v>
      </c>
      <c r="B196" s="40" t="s">
        <v>258</v>
      </c>
      <c r="C196" s="96"/>
      <c r="E196" s="50"/>
      <c r="F196" s="102" t="str">
        <f t="shared" si="16"/>
        <v/>
      </c>
      <c r="G196" s="50"/>
      <c r="H196" s="21"/>
      <c r="L196" s="21"/>
      <c r="M196" s="21"/>
      <c r="N196" s="52"/>
    </row>
    <row r="197" spans="1:14" x14ac:dyDescent="0.25">
      <c r="A197" s="23" t="s">
        <v>259</v>
      </c>
      <c r="B197" s="40" t="s">
        <v>260</v>
      </c>
      <c r="C197" s="96"/>
      <c r="E197" s="50"/>
      <c r="F197" s="102" t="str">
        <f t="shared" si="16"/>
        <v/>
      </c>
      <c r="G197" s="50"/>
      <c r="H197" s="21"/>
      <c r="L197" s="21"/>
      <c r="M197" s="21"/>
      <c r="N197" s="52"/>
    </row>
    <row r="198" spans="1:14" x14ac:dyDescent="0.25">
      <c r="A198" s="23" t="s">
        <v>261</v>
      </c>
      <c r="B198" s="40" t="s">
        <v>262</v>
      </c>
      <c r="C198" s="96"/>
      <c r="E198" s="50"/>
      <c r="F198" s="102" t="str">
        <f t="shared" si="16"/>
        <v/>
      </c>
      <c r="G198" s="50"/>
      <c r="H198" s="21"/>
      <c r="L198" s="21"/>
      <c r="M198" s="21"/>
      <c r="N198" s="52"/>
    </row>
    <row r="199" spans="1:14" x14ac:dyDescent="0.25">
      <c r="A199" s="23" t="s">
        <v>263</v>
      </c>
      <c r="B199" s="40" t="s">
        <v>264</v>
      </c>
      <c r="C199" s="96"/>
      <c r="E199" s="50"/>
      <c r="F199" s="102" t="str">
        <f t="shared" si="16"/>
        <v/>
      </c>
      <c r="G199" s="50"/>
      <c r="H199" s="21"/>
      <c r="L199" s="21"/>
      <c r="M199" s="21"/>
      <c r="N199" s="52"/>
    </row>
    <row r="200" spans="1:14" x14ac:dyDescent="0.25">
      <c r="A200" s="23" t="s">
        <v>265</v>
      </c>
      <c r="B200" s="40" t="s">
        <v>12</v>
      </c>
      <c r="C200" s="96"/>
      <c r="E200" s="50"/>
      <c r="F200" s="102" t="str">
        <f t="shared" si="16"/>
        <v/>
      </c>
      <c r="G200" s="50"/>
      <c r="H200" s="21"/>
      <c r="L200" s="21"/>
      <c r="M200" s="21"/>
      <c r="N200" s="52"/>
    </row>
    <row r="201" spans="1:14" x14ac:dyDescent="0.25">
      <c r="A201" s="23" t="s">
        <v>266</v>
      </c>
      <c r="B201" s="40" t="s">
        <v>267</v>
      </c>
      <c r="C201" s="96"/>
      <c r="E201" s="50"/>
      <c r="F201" s="102" t="str">
        <f t="shared" si="16"/>
        <v/>
      </c>
      <c r="G201" s="50"/>
      <c r="H201" s="21"/>
      <c r="L201" s="21"/>
      <c r="M201" s="21"/>
      <c r="N201" s="52"/>
    </row>
    <row r="202" spans="1:14" x14ac:dyDescent="0.25">
      <c r="A202" s="23" t="s">
        <v>268</v>
      </c>
      <c r="B202" s="40" t="s">
        <v>269</v>
      </c>
      <c r="C202" s="96"/>
      <c r="E202" s="50"/>
      <c r="F202" s="102" t="str">
        <f t="shared" si="16"/>
        <v/>
      </c>
      <c r="G202" s="50"/>
      <c r="H202" s="21"/>
      <c r="L202" s="21"/>
      <c r="M202" s="21"/>
      <c r="N202" s="52"/>
    </row>
    <row r="203" spans="1:14" x14ac:dyDescent="0.25">
      <c r="A203" s="23" t="s">
        <v>270</v>
      </c>
      <c r="B203" s="40" t="s">
        <v>271</v>
      </c>
      <c r="C203" s="96"/>
      <c r="E203" s="50"/>
      <c r="F203" s="102" t="str">
        <f t="shared" si="16"/>
        <v/>
      </c>
      <c r="G203" s="50"/>
      <c r="H203" s="21"/>
      <c r="L203" s="21"/>
      <c r="M203" s="21"/>
      <c r="N203" s="52"/>
    </row>
    <row r="204" spans="1:14" x14ac:dyDescent="0.25">
      <c r="A204" s="23" t="s">
        <v>272</v>
      </c>
      <c r="B204" s="40" t="s">
        <v>273</v>
      </c>
      <c r="C204" s="96"/>
      <c r="E204" s="50"/>
      <c r="F204" s="102" t="str">
        <f t="shared" si="16"/>
        <v/>
      </c>
      <c r="G204" s="50"/>
      <c r="H204" s="21"/>
      <c r="L204" s="21"/>
      <c r="M204" s="21"/>
      <c r="N204" s="52"/>
    </row>
    <row r="205" spans="1:14" x14ac:dyDescent="0.25">
      <c r="A205" s="23" t="s">
        <v>274</v>
      </c>
      <c r="B205" s="40" t="s">
        <v>275</v>
      </c>
      <c r="C205" s="96"/>
      <c r="E205" s="50"/>
      <c r="F205" s="102" t="str">
        <f t="shared" si="16"/>
        <v/>
      </c>
      <c r="G205" s="50"/>
      <c r="H205" s="21"/>
      <c r="L205" s="21"/>
      <c r="M205" s="21"/>
      <c r="N205" s="52"/>
    </row>
    <row r="206" spans="1:14" x14ac:dyDescent="0.25">
      <c r="A206" s="23" t="s">
        <v>276</v>
      </c>
      <c r="B206" s="40" t="s">
        <v>88</v>
      </c>
      <c r="C206" s="96"/>
      <c r="E206" s="50"/>
      <c r="F206" s="102" t="str">
        <f t="shared" si="16"/>
        <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0</v>
      </c>
      <c r="D208" s="40"/>
      <c r="E208" s="50"/>
      <c r="F208" s="103">
        <f>SUM(F193:F206)</f>
        <v>0</v>
      </c>
      <c r="G208" s="50"/>
      <c r="H208" s="21"/>
      <c r="L208" s="21"/>
      <c r="M208" s="21"/>
      <c r="N208" s="52"/>
    </row>
    <row r="209" spans="1:14" outlineLevel="1" x14ac:dyDescent="0.25">
      <c r="A209" s="23" t="s">
        <v>280</v>
      </c>
      <c r="B209" s="51" t="s">
        <v>92</v>
      </c>
      <c r="C209" s="96"/>
      <c r="E209" s="50"/>
      <c r="F209" s="102" t="str">
        <f>IF($C$208=0,"",IF(C209="[for completion]","",C209/$C$208))</f>
        <v/>
      </c>
      <c r="G209" s="50"/>
      <c r="H209" s="21"/>
      <c r="L209" s="21"/>
      <c r="M209" s="21"/>
      <c r="N209" s="52"/>
    </row>
    <row r="210" spans="1:14" outlineLevel="1" x14ac:dyDescent="0.25">
      <c r="A210" s="23" t="s">
        <v>281</v>
      </c>
      <c r="B210" s="51" t="s">
        <v>92</v>
      </c>
      <c r="C210" s="96"/>
      <c r="E210" s="50"/>
      <c r="F210" s="102" t="str">
        <f t="shared" ref="F210:F215" si="17">IF($C$208=0,"",IF(C210="[for completion]","",C210/$C$208))</f>
        <v/>
      </c>
      <c r="G210" s="50"/>
      <c r="H210" s="21"/>
      <c r="L210" s="21"/>
      <c r="M210" s="21"/>
      <c r="N210" s="52"/>
    </row>
    <row r="211" spans="1:14" outlineLevel="1" x14ac:dyDescent="0.25">
      <c r="A211" s="23" t="s">
        <v>282</v>
      </c>
      <c r="B211" s="51" t="s">
        <v>92</v>
      </c>
      <c r="C211" s="96"/>
      <c r="E211" s="50"/>
      <c r="F211" s="102" t="str">
        <f t="shared" si="17"/>
        <v/>
      </c>
      <c r="G211" s="50"/>
      <c r="H211" s="21"/>
      <c r="L211" s="21"/>
      <c r="M211" s="21"/>
      <c r="N211" s="52"/>
    </row>
    <row r="212" spans="1:14" outlineLevel="1" x14ac:dyDescent="0.25">
      <c r="A212" s="23" t="s">
        <v>283</v>
      </c>
      <c r="B212" s="51" t="s">
        <v>92</v>
      </c>
      <c r="C212" s="96"/>
      <c r="E212" s="50"/>
      <c r="F212" s="102" t="str">
        <f t="shared" si="17"/>
        <v/>
      </c>
      <c r="G212" s="50"/>
      <c r="H212" s="21"/>
      <c r="L212" s="21"/>
      <c r="M212" s="21"/>
      <c r="N212" s="52"/>
    </row>
    <row r="213" spans="1:14" outlineLevel="1" x14ac:dyDescent="0.25">
      <c r="A213" s="23" t="s">
        <v>284</v>
      </c>
      <c r="B213" s="51" t="s">
        <v>92</v>
      </c>
      <c r="C213" s="96"/>
      <c r="E213" s="50"/>
      <c r="F213" s="102" t="str">
        <f t="shared" si="17"/>
        <v/>
      </c>
      <c r="G213" s="50"/>
      <c r="H213" s="21"/>
      <c r="L213" s="21"/>
      <c r="M213" s="21"/>
      <c r="N213" s="52"/>
    </row>
    <row r="214" spans="1:14" outlineLevel="1" x14ac:dyDescent="0.25">
      <c r="A214" s="23" t="s">
        <v>285</v>
      </c>
      <c r="B214" s="51" t="s">
        <v>92</v>
      </c>
      <c r="C214" s="96"/>
      <c r="E214" s="50"/>
      <c r="F214" s="102" t="str">
        <f t="shared" si="17"/>
        <v/>
      </c>
      <c r="G214" s="50"/>
      <c r="H214" s="21"/>
      <c r="L214" s="21"/>
      <c r="M214" s="21"/>
      <c r="N214" s="52"/>
    </row>
    <row r="215" spans="1:14" outlineLevel="1" x14ac:dyDescent="0.25">
      <c r="A215" s="23" t="s">
        <v>286</v>
      </c>
      <c r="B215" s="51" t="s">
        <v>92</v>
      </c>
      <c r="C215" s="96"/>
      <c r="E215" s="50"/>
      <c r="F215" s="102" t="str">
        <f t="shared" si="17"/>
        <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0</v>
      </c>
      <c r="E218" s="59"/>
      <c r="F218" s="102">
        <f>IF($C$38=0,"",IF(C218="[for completion]","",IF(C218="","",C218/$C$38)))</f>
        <v>0</v>
      </c>
      <c r="G218" s="102">
        <f>IF($C$39=0,"",IF(C218="[for completion]","",IF(C218="","",C218/$C$39)))</f>
        <v>0</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0</v>
      </c>
      <c r="E220" s="59"/>
      <c r="F220" s="95">
        <f>SUM(F217:F219)</f>
        <v>0</v>
      </c>
      <c r="G220" s="95">
        <f>SUM(G217:G219)</f>
        <v>0</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2901</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84478.48</v>
      </c>
      <c r="E231" s="40"/>
      <c r="H231" s="21"/>
      <c r="L231" s="21"/>
      <c r="M231" s="21"/>
    </row>
    <row r="232" spans="1:14" x14ac:dyDescent="0.25">
      <c r="A232" s="23" t="s">
        <v>305</v>
      </c>
      <c r="B232" s="1" t="s">
        <v>306</v>
      </c>
      <c r="C232" s="96" t="s">
        <v>2902</v>
      </c>
      <c r="E232" s="40"/>
      <c r="H232" s="21"/>
      <c r="L232" s="21"/>
      <c r="M232" s="21"/>
    </row>
    <row r="233" spans="1:14" x14ac:dyDescent="0.25">
      <c r="A233" s="23" t="s">
        <v>307</v>
      </c>
      <c r="B233" s="1" t="s">
        <v>308</v>
      </c>
      <c r="C233" s="96" t="s">
        <v>2902</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2309</v>
      </c>
      <c r="C239" s="42"/>
      <c r="D239" s="42"/>
      <c r="E239" s="42"/>
      <c r="F239" s="42"/>
      <c r="G239" s="42"/>
      <c r="H239" s="21"/>
      <c r="K239"/>
      <c r="L239"/>
      <c r="M239"/>
      <c r="N239"/>
    </row>
    <row r="240" spans="1:14" ht="30" outlineLevel="1" x14ac:dyDescent="0.25">
      <c r="A240" s="23" t="s">
        <v>1137</v>
      </c>
      <c r="B240" s="23" t="s">
        <v>2308</v>
      </c>
      <c r="C240" s="23" t="s">
        <v>2536</v>
      </c>
      <c r="G240"/>
      <c r="H240" s="21"/>
      <c r="K240"/>
      <c r="L240"/>
      <c r="M240"/>
      <c r="N240"/>
    </row>
    <row r="241" spans="1:14" outlineLevel="1" x14ac:dyDescent="0.25">
      <c r="A241" s="23" t="s">
        <v>1138</v>
      </c>
      <c r="B241" s="23" t="s">
        <v>2319</v>
      </c>
      <c r="G241"/>
      <c r="H241" s="21"/>
      <c r="K241"/>
      <c r="L241"/>
      <c r="M241"/>
      <c r="N241"/>
    </row>
    <row r="242" spans="1:14" outlineLevel="1" x14ac:dyDescent="0.25">
      <c r="A242" s="23" t="s">
        <v>1759</v>
      </c>
      <c r="B242" s="23" t="s">
        <v>2300</v>
      </c>
      <c r="G242"/>
      <c r="H242" s="21"/>
      <c r="K242"/>
      <c r="L242"/>
      <c r="M242"/>
      <c r="N242"/>
    </row>
    <row r="243" spans="1:14" ht="30" outlineLevel="1" x14ac:dyDescent="0.25">
      <c r="A243" s="23" t="s">
        <v>1760</v>
      </c>
      <c r="B243" s="23" t="s">
        <v>2307</v>
      </c>
      <c r="C243" s="23" t="s">
        <v>2536</v>
      </c>
      <c r="G243"/>
      <c r="H243" s="21"/>
      <c r="K243"/>
      <c r="L243"/>
      <c r="M243"/>
      <c r="N243"/>
    </row>
    <row r="244" spans="1:14" outlineLevel="1" x14ac:dyDescent="0.25">
      <c r="A244" s="23" t="s">
        <v>2304</v>
      </c>
      <c r="B244" s="23" t="s">
        <v>2301</v>
      </c>
      <c r="C244" s="170" t="s">
        <v>2302</v>
      </c>
      <c r="D244" s="170" t="s">
        <v>2327</v>
      </c>
      <c r="G244"/>
      <c r="H244" s="21"/>
      <c r="K244"/>
      <c r="L244"/>
      <c r="M244"/>
      <c r="N244"/>
    </row>
    <row r="245" spans="1:14" outlineLevel="1" x14ac:dyDescent="0.25">
      <c r="A245" s="23" t="s">
        <v>2305</v>
      </c>
      <c r="B245" s="23" t="s">
        <v>2303</v>
      </c>
      <c r="C245" s="127" t="s">
        <v>2536</v>
      </c>
      <c r="G245"/>
      <c r="H245" s="21"/>
      <c r="K245"/>
      <c r="L245"/>
      <c r="M245"/>
      <c r="N245"/>
    </row>
    <row r="246" spans="1:14" outlineLevel="1" x14ac:dyDescent="0.25">
      <c r="A246" s="23" t="s">
        <v>2306</v>
      </c>
      <c r="B246" s="23" t="s">
        <v>2320</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2290</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70" t="s">
        <v>2310</v>
      </c>
      <c r="H300" s="21"/>
      <c r="I300" s="38"/>
      <c r="J300" s="23" t="s">
        <v>2196</v>
      </c>
      <c r="K300" s="62"/>
      <c r="L300" s="63"/>
    </row>
    <row r="301" spans="1:14" outlineLevel="1" x14ac:dyDescent="0.25">
      <c r="A301" s="23" t="s">
        <v>2283</v>
      </c>
      <c r="B301" s="38" t="s">
        <v>2189</v>
      </c>
      <c r="C301" s="62" t="s">
        <v>2199</v>
      </c>
      <c r="H301" s="21"/>
      <c r="I301" s="38"/>
      <c r="J301" s="23" t="s">
        <v>2218</v>
      </c>
      <c r="K301" s="62"/>
      <c r="L301" s="63"/>
    </row>
    <row r="302" spans="1:14" outlineLevel="1" x14ac:dyDescent="0.25">
      <c r="A302" s="23" t="s">
        <v>2284</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2285</v>
      </c>
      <c r="B303" s="38" t="s">
        <v>2190</v>
      </c>
      <c r="C303" s="62">
        <f>ROW(B65)</f>
        <v>65</v>
      </c>
      <c r="H303" s="21"/>
      <c r="I303" s="38"/>
      <c r="J303" s="62"/>
      <c r="K303" s="62"/>
      <c r="L303" s="63"/>
    </row>
    <row r="304" spans="1:14" outlineLevel="1" x14ac:dyDescent="0.25">
      <c r="A304" s="23" t="s">
        <v>2286</v>
      </c>
      <c r="B304" s="38" t="s">
        <v>2191</v>
      </c>
      <c r="C304" s="62">
        <f>ROW(B88)</f>
        <v>88</v>
      </c>
      <c r="H304" s="21"/>
      <c r="I304" s="38"/>
      <c r="J304" s="62"/>
      <c r="K304" s="62"/>
      <c r="L304" s="63"/>
    </row>
    <row r="305" spans="1:14" outlineLevel="1" x14ac:dyDescent="0.25">
      <c r="A305" s="23" t="s">
        <v>2287</v>
      </c>
      <c r="B305" s="38" t="s">
        <v>2192</v>
      </c>
      <c r="C305" s="62" t="s">
        <v>2220</v>
      </c>
      <c r="E305" s="63"/>
      <c r="H305" s="21"/>
      <c r="I305" s="38"/>
      <c r="J305" s="62"/>
      <c r="K305" s="62"/>
      <c r="L305" s="63"/>
      <c r="N305" s="52"/>
    </row>
    <row r="306" spans="1:14" outlineLevel="1" x14ac:dyDescent="0.25">
      <c r="A306" s="23" t="s">
        <v>2288</v>
      </c>
      <c r="B306" s="38" t="s">
        <v>2194</v>
      </c>
      <c r="C306" s="62">
        <v>44</v>
      </c>
      <c r="E306" s="63"/>
      <c r="H306" s="21"/>
      <c r="I306" s="38"/>
      <c r="J306" s="62"/>
      <c r="K306" s="62"/>
      <c r="L306" s="63"/>
      <c r="N306" s="52"/>
    </row>
    <row r="307" spans="1:14" outlineLevel="1" x14ac:dyDescent="0.25">
      <c r="A307" s="23" t="s">
        <v>2289</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0</v>
      </c>
      <c r="H312" s="21"/>
      <c r="I312" s="46"/>
      <c r="J312" s="62"/>
      <c r="N312" s="52"/>
    </row>
    <row r="313" spans="1:14" outlineLevel="1" x14ac:dyDescent="0.25">
      <c r="A313" s="23" t="s">
        <v>2281</v>
      </c>
      <c r="B313" s="46" t="s">
        <v>2201</v>
      </c>
      <c r="H313" s="21"/>
      <c r="I313" s="46"/>
      <c r="J313" s="62"/>
      <c r="N313" s="52"/>
    </row>
    <row r="314" spans="1:14" outlineLevel="1" x14ac:dyDescent="0.25">
      <c r="A314" s="23" t="s">
        <v>2282</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8" t="s">
        <v>2311</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1" t="s">
        <v>396</v>
      </c>
    </row>
    <row r="8" spans="1:7" ht="15.75" thickBot="1" x14ac:dyDescent="0.3">
      <c r="B8" s="172"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8622.92</v>
      </c>
      <c r="F12" s="102">
        <f>IF($C$15=0,"",IF(C12="[for completion]","",C12/$C$15))</f>
        <v>0.18414607790628046</v>
      </c>
    </row>
    <row r="13" spans="1:7" x14ac:dyDescent="0.25">
      <c r="A13" s="23" t="s">
        <v>402</v>
      </c>
      <c r="B13" s="23" t="s">
        <v>403</v>
      </c>
      <c r="C13" s="96">
        <v>38203.599999999999</v>
      </c>
      <c r="F13" s="102">
        <f>IF($C$15=0,"",IF(C13="[for completion]","",C13/$C$15))</f>
        <v>0.81585392209371954</v>
      </c>
    </row>
    <row r="14" spans="1:7" x14ac:dyDescent="0.25">
      <c r="A14" s="23" t="s">
        <v>404</v>
      </c>
      <c r="B14" s="23" t="s">
        <v>88</v>
      </c>
      <c r="C14" s="96">
        <v>0</v>
      </c>
      <c r="F14" s="102">
        <f>IF($C$15=0,"",IF(C14="[for completion]","",C14/$C$15))</f>
        <v>0</v>
      </c>
    </row>
    <row r="15" spans="1:7" x14ac:dyDescent="0.25">
      <c r="A15" s="23" t="s">
        <v>405</v>
      </c>
      <c r="B15" s="86" t="s">
        <v>90</v>
      </c>
      <c r="C15" s="96">
        <f>SUM(C12:C14)</f>
        <v>46826.52</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565</v>
      </c>
      <c r="D28" s="97">
        <v>3574</v>
      </c>
      <c r="F28" s="97">
        <v>4139</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1.7999999999999999E-2</v>
      </c>
      <c r="D36" s="93">
        <v>4.5999999999999999E-2</v>
      </c>
      <c r="E36" s="110"/>
      <c r="F36" s="93">
        <v>6.4000000000000001E-2</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0.7</v>
      </c>
      <c r="D44" s="92">
        <f>SUM(D45:D71)</f>
        <v>0.66300000000000003</v>
      </c>
      <c r="E44" s="93"/>
      <c r="F44" s="92">
        <f>SUM(F45:F71)</f>
        <v>0.67</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c r="D51" s="93"/>
      <c r="E51" s="93"/>
      <c r="F51" s="93"/>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v>0.7</v>
      </c>
      <c r="D71" s="93">
        <v>0.66300000000000003</v>
      </c>
      <c r="E71" s="93"/>
      <c r="F71" s="93">
        <v>0.67</v>
      </c>
      <c r="G71" s="23"/>
    </row>
    <row r="72" spans="1:7" x14ac:dyDescent="0.25">
      <c r="A72" s="23" t="s">
        <v>495</v>
      </c>
      <c r="B72" s="64" t="s">
        <v>258</v>
      </c>
      <c r="C72" s="92">
        <f>SUM(C73:C75)</f>
        <v>0.3</v>
      </c>
      <c r="D72" s="92">
        <f>SUM(D73:D75)</f>
        <v>0.33700000000000002</v>
      </c>
      <c r="E72" s="93"/>
      <c r="F72" s="92">
        <f>SUM(F73:F75)</f>
        <v>0.33</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v>0.3</v>
      </c>
      <c r="D75" s="93">
        <v>0.33700000000000002</v>
      </c>
      <c r="E75" s="93"/>
      <c r="F75" s="93">
        <v>0.33</v>
      </c>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0</v>
      </c>
      <c r="D99" s="93">
        <v>0.01</v>
      </c>
      <c r="E99" s="93"/>
      <c r="F99" s="93">
        <v>8.0000000000000002E-3</v>
      </c>
      <c r="G99" s="23"/>
    </row>
    <row r="100" spans="1:7" x14ac:dyDescent="0.25">
      <c r="A100" s="23" t="s">
        <v>525</v>
      </c>
      <c r="B100" s="40" t="s">
        <v>2878</v>
      </c>
      <c r="C100" s="93">
        <v>2.8000000000000001E-2</v>
      </c>
      <c r="D100" s="93">
        <v>0.05</v>
      </c>
      <c r="E100" s="93"/>
      <c r="F100" s="93">
        <v>4.5999999999999999E-2</v>
      </c>
      <c r="G100" s="23"/>
    </row>
    <row r="101" spans="1:7" x14ac:dyDescent="0.25">
      <c r="A101" s="23" t="s">
        <v>526</v>
      </c>
      <c r="B101" s="40" t="s">
        <v>2879</v>
      </c>
      <c r="C101" s="93">
        <v>4.0000000000000001E-3</v>
      </c>
      <c r="D101" s="93">
        <v>1.7999999999999999E-2</v>
      </c>
      <c r="E101" s="93"/>
      <c r="F101" s="93">
        <v>1.6E-2</v>
      </c>
      <c r="G101" s="23"/>
    </row>
    <row r="102" spans="1:7" x14ac:dyDescent="0.25">
      <c r="A102" s="23" t="s">
        <v>527</v>
      </c>
      <c r="B102" s="40" t="s">
        <v>2880</v>
      </c>
      <c r="C102" s="93">
        <v>7.9000000000000001E-2</v>
      </c>
      <c r="D102" s="93">
        <v>0.16300000000000001</v>
      </c>
      <c r="E102" s="93"/>
      <c r="F102" s="93">
        <v>0.14799999999999999</v>
      </c>
      <c r="G102" s="23"/>
    </row>
    <row r="103" spans="1:7" x14ac:dyDescent="0.25">
      <c r="A103" s="23" t="s">
        <v>528</v>
      </c>
      <c r="B103" s="40" t="s">
        <v>2881</v>
      </c>
      <c r="C103" s="93">
        <v>0</v>
      </c>
      <c r="D103" s="93">
        <v>0</v>
      </c>
      <c r="E103" s="93"/>
      <c r="F103" s="93">
        <v>0</v>
      </c>
      <c r="G103" s="23"/>
    </row>
    <row r="104" spans="1:7" x14ac:dyDescent="0.25">
      <c r="A104" s="23" t="s">
        <v>529</v>
      </c>
      <c r="B104" s="40" t="s">
        <v>2882</v>
      </c>
      <c r="C104" s="93">
        <v>0.03</v>
      </c>
      <c r="D104" s="93">
        <v>0.08</v>
      </c>
      <c r="E104" s="93"/>
      <c r="F104" s="93">
        <v>7.0999999999999994E-2</v>
      </c>
      <c r="G104" s="23"/>
    </row>
    <row r="105" spans="1:7" x14ac:dyDescent="0.25">
      <c r="A105" s="23" t="s">
        <v>530</v>
      </c>
      <c r="B105" s="40" t="s">
        <v>2883</v>
      </c>
      <c r="C105" s="93">
        <v>0.107</v>
      </c>
      <c r="D105" s="93">
        <v>4.5999999999999999E-2</v>
      </c>
      <c r="E105" s="93"/>
      <c r="F105" s="93">
        <v>5.7000000000000002E-2</v>
      </c>
      <c r="G105" s="23"/>
    </row>
    <row r="106" spans="1:7" x14ac:dyDescent="0.25">
      <c r="A106" s="23" t="s">
        <v>531</v>
      </c>
      <c r="B106" s="40" t="s">
        <v>2884</v>
      </c>
      <c r="C106" s="93">
        <v>0.249</v>
      </c>
      <c r="D106" s="93">
        <v>0.124</v>
      </c>
      <c r="E106" s="93"/>
      <c r="F106" s="93">
        <v>0.14699999999999999</v>
      </c>
      <c r="G106" s="23"/>
    </row>
    <row r="107" spans="1:7" x14ac:dyDescent="0.25">
      <c r="A107" s="23" t="s">
        <v>532</v>
      </c>
      <c r="B107" s="40" t="s">
        <v>2636</v>
      </c>
      <c r="C107" s="93">
        <v>1E-3</v>
      </c>
      <c r="D107" s="93">
        <v>4.0000000000000001E-3</v>
      </c>
      <c r="E107" s="93"/>
      <c r="F107" s="93">
        <v>4.0000000000000001E-3</v>
      </c>
      <c r="G107" s="23"/>
    </row>
    <row r="108" spans="1:7" x14ac:dyDescent="0.25">
      <c r="A108" s="23" t="s">
        <v>533</v>
      </c>
      <c r="B108" s="40" t="s">
        <v>2885</v>
      </c>
      <c r="C108" s="93">
        <v>1E-3</v>
      </c>
      <c r="D108" s="93">
        <v>2.1999999999999999E-2</v>
      </c>
      <c r="E108" s="93"/>
      <c r="F108" s="93">
        <v>1.7999999999999999E-2</v>
      </c>
      <c r="G108" s="23"/>
    </row>
    <row r="109" spans="1:7" x14ac:dyDescent="0.25">
      <c r="A109" s="23" t="s">
        <v>534</v>
      </c>
      <c r="B109" s="40" t="s">
        <v>2886</v>
      </c>
      <c r="C109" s="93">
        <v>0</v>
      </c>
      <c r="D109" s="93">
        <v>1E-3</v>
      </c>
      <c r="E109" s="93"/>
      <c r="F109" s="93">
        <v>1E-3</v>
      </c>
      <c r="G109" s="23"/>
    </row>
    <row r="110" spans="1:7" x14ac:dyDescent="0.25">
      <c r="A110" s="23" t="s">
        <v>535</v>
      </c>
      <c r="B110" s="40" t="s">
        <v>2887</v>
      </c>
      <c r="C110" s="93">
        <v>3.5999999999999997E-2</v>
      </c>
      <c r="D110" s="93">
        <v>4.7E-2</v>
      </c>
      <c r="E110" s="93"/>
      <c r="F110" s="93">
        <v>4.4999999999999998E-2</v>
      </c>
      <c r="G110" s="23"/>
    </row>
    <row r="111" spans="1:7" x14ac:dyDescent="0.25">
      <c r="A111" s="23" t="s">
        <v>536</v>
      </c>
      <c r="B111" s="40" t="s">
        <v>2630</v>
      </c>
      <c r="C111" s="93">
        <v>7.1999999999999995E-2</v>
      </c>
      <c r="D111" s="93">
        <v>6.8000000000000005E-2</v>
      </c>
      <c r="E111" s="93"/>
      <c r="F111" s="93">
        <v>6.9000000000000006E-2</v>
      </c>
      <c r="G111" s="23"/>
    </row>
    <row r="112" spans="1:7" x14ac:dyDescent="0.25">
      <c r="A112" s="23" t="s">
        <v>537</v>
      </c>
      <c r="B112" s="40" t="s">
        <v>2888</v>
      </c>
      <c r="C112" s="93">
        <v>2.7E-2</v>
      </c>
      <c r="D112" s="93">
        <v>0.03</v>
      </c>
      <c r="E112" s="93"/>
      <c r="F112" s="93">
        <v>2.9000000000000001E-2</v>
      </c>
      <c r="G112" s="23"/>
    </row>
    <row r="113" spans="1:7" x14ac:dyDescent="0.25">
      <c r="A113" s="23" t="s">
        <v>538</v>
      </c>
      <c r="B113" s="40" t="s">
        <v>2889</v>
      </c>
      <c r="C113" s="93">
        <v>0.107</v>
      </c>
      <c r="D113" s="93">
        <v>0.11799999999999999</v>
      </c>
      <c r="E113" s="93"/>
      <c r="F113" s="93">
        <v>0.11600000000000001</v>
      </c>
      <c r="G113" s="23"/>
    </row>
    <row r="114" spans="1:7" x14ac:dyDescent="0.25">
      <c r="A114" s="23" t="s">
        <v>539</v>
      </c>
      <c r="B114" s="40" t="s">
        <v>2890</v>
      </c>
      <c r="C114" s="93">
        <v>3.0000000000000001E-3</v>
      </c>
      <c r="D114" s="93">
        <v>6.0000000000000001E-3</v>
      </c>
      <c r="E114" s="93"/>
      <c r="F114" s="93">
        <v>5.0000000000000001E-3</v>
      </c>
      <c r="G114" s="23"/>
    </row>
    <row r="115" spans="1:7" x14ac:dyDescent="0.25">
      <c r="A115" s="23" t="s">
        <v>540</v>
      </c>
      <c r="B115" s="40" t="s">
        <v>2891</v>
      </c>
      <c r="C115" s="93">
        <v>3.5999999999999997E-2</v>
      </c>
      <c r="D115" s="93">
        <v>2.1999999999999999E-2</v>
      </c>
      <c r="E115" s="93"/>
      <c r="F115" s="93">
        <v>2.5000000000000001E-2</v>
      </c>
      <c r="G115" s="23"/>
    </row>
    <row r="116" spans="1:7" x14ac:dyDescent="0.25">
      <c r="A116" s="23" t="s">
        <v>541</v>
      </c>
      <c r="B116" s="40" t="s">
        <v>2634</v>
      </c>
      <c r="C116" s="93">
        <v>7.0999999999999994E-2</v>
      </c>
      <c r="D116" s="93">
        <v>5.1999999999999998E-2</v>
      </c>
      <c r="E116" s="93"/>
      <c r="F116" s="93">
        <v>5.5E-2</v>
      </c>
      <c r="G116" s="23"/>
    </row>
    <row r="117" spans="1:7" x14ac:dyDescent="0.25">
      <c r="A117" s="23" t="s">
        <v>542</v>
      </c>
      <c r="B117" s="40" t="s">
        <v>2892</v>
      </c>
      <c r="C117" s="93">
        <v>5.0000000000000001E-3</v>
      </c>
      <c r="D117" s="93">
        <v>1.2999999999999999E-2</v>
      </c>
      <c r="E117" s="93"/>
      <c r="F117" s="93">
        <v>1.0999999999999999E-2</v>
      </c>
      <c r="G117" s="23"/>
    </row>
    <row r="118" spans="1:7" x14ac:dyDescent="0.25">
      <c r="A118" s="23" t="s">
        <v>543</v>
      </c>
      <c r="B118" s="40" t="s">
        <v>2893</v>
      </c>
      <c r="C118" s="93">
        <v>4.9000000000000002E-2</v>
      </c>
      <c r="D118" s="93">
        <v>2.1999999999999999E-2</v>
      </c>
      <c r="E118" s="93"/>
      <c r="F118" s="93">
        <v>2.7E-2</v>
      </c>
      <c r="G118" s="23"/>
    </row>
    <row r="119" spans="1:7" x14ac:dyDescent="0.25">
      <c r="A119" s="23" t="s">
        <v>544</v>
      </c>
      <c r="B119" s="40" t="s">
        <v>2894</v>
      </c>
      <c r="C119" s="93">
        <v>9.2999999999999999E-2</v>
      </c>
      <c r="D119" s="93">
        <v>8.5000000000000006E-2</v>
      </c>
      <c r="E119" s="93"/>
      <c r="F119" s="93">
        <v>8.5999999999999993E-2</v>
      </c>
      <c r="G119" s="23"/>
    </row>
    <row r="120" spans="1:7" x14ac:dyDescent="0.25">
      <c r="A120" s="23" t="s">
        <v>545</v>
      </c>
      <c r="B120" s="40" t="s">
        <v>2895</v>
      </c>
      <c r="C120" s="93">
        <v>3.0000000000000001E-3</v>
      </c>
      <c r="D120" s="93">
        <v>1.7999999999999999E-2</v>
      </c>
      <c r="E120" s="93"/>
      <c r="F120" s="93">
        <v>1.6E-2</v>
      </c>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6.3E-2</v>
      </c>
      <c r="D150" s="93">
        <v>4.7E-2</v>
      </c>
      <c r="E150" s="94"/>
      <c r="F150" s="93">
        <v>0.05</v>
      </c>
    </row>
    <row r="151" spans="1:7" x14ac:dyDescent="0.25">
      <c r="A151" s="23" t="s">
        <v>558</v>
      </c>
      <c r="B151" s="23" t="s">
        <v>559</v>
      </c>
      <c r="C151" s="93">
        <v>0.93700000000000006</v>
      </c>
      <c r="D151" s="93">
        <v>0.95299999999999996</v>
      </c>
      <c r="E151" s="94"/>
      <c r="F151" s="93">
        <v>0.95</v>
      </c>
    </row>
    <row r="152" spans="1:7" x14ac:dyDescent="0.25">
      <c r="A152" s="23" t="s">
        <v>560</v>
      </c>
      <c r="B152" s="23" t="s">
        <v>88</v>
      </c>
      <c r="C152" s="93">
        <v>0</v>
      </c>
      <c r="D152" s="93">
        <v>0</v>
      </c>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0.46400000000000002</v>
      </c>
      <c r="D160" s="93">
        <v>0.26900000000000002</v>
      </c>
      <c r="E160" s="94"/>
      <c r="F160" s="93">
        <v>0.30499999999999999</v>
      </c>
    </row>
    <row r="161" spans="1:7" x14ac:dyDescent="0.25">
      <c r="A161" s="23" t="s">
        <v>570</v>
      </c>
      <c r="B161" s="23" t="s">
        <v>571</v>
      </c>
      <c r="C161" s="93">
        <v>0.51400000000000001</v>
      </c>
      <c r="D161" s="93">
        <v>0.69899999999999995</v>
      </c>
      <c r="E161" s="94"/>
      <c r="F161" s="93">
        <v>0.66500000000000004</v>
      </c>
    </row>
    <row r="162" spans="1:7" x14ac:dyDescent="0.25">
      <c r="A162" s="23" t="s">
        <v>572</v>
      </c>
      <c r="B162" s="23" t="s">
        <v>88</v>
      </c>
      <c r="C162" s="93">
        <v>2.1999999999999999E-2</v>
      </c>
      <c r="D162" s="93">
        <v>3.2000000000000001E-2</v>
      </c>
      <c r="E162" s="94"/>
      <c r="F162" s="93">
        <v>0.03</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0.502</v>
      </c>
      <c r="D170" s="93">
        <v>0.44900000000000001</v>
      </c>
      <c r="E170" s="94"/>
      <c r="F170" s="93">
        <v>0.45800000000000002</v>
      </c>
    </row>
    <row r="171" spans="1:7" x14ac:dyDescent="0.25">
      <c r="A171" s="23" t="s">
        <v>582</v>
      </c>
      <c r="B171" s="19" t="s">
        <v>2328</v>
      </c>
      <c r="C171" s="93">
        <v>0.21299999999999999</v>
      </c>
      <c r="D171" s="93">
        <v>0.245</v>
      </c>
      <c r="E171" s="94"/>
      <c r="F171" s="93">
        <v>0.23899999999999999</v>
      </c>
    </row>
    <row r="172" spans="1:7" x14ac:dyDescent="0.25">
      <c r="A172" s="23" t="s">
        <v>584</v>
      </c>
      <c r="B172" s="19" t="s">
        <v>2329</v>
      </c>
      <c r="C172" s="93">
        <v>0.11</v>
      </c>
      <c r="D172" s="93">
        <v>0.20599999999999999</v>
      </c>
      <c r="E172" s="93"/>
      <c r="F172" s="93">
        <v>0.189</v>
      </c>
    </row>
    <row r="173" spans="1:7" x14ac:dyDescent="0.25">
      <c r="A173" s="23" t="s">
        <v>586</v>
      </c>
      <c r="B173" s="19" t="s">
        <v>2330</v>
      </c>
      <c r="C173" s="93">
        <v>9.4E-2</v>
      </c>
      <c r="D173" s="93">
        <v>6.0999999999999999E-2</v>
      </c>
      <c r="E173" s="93"/>
      <c r="F173" s="93">
        <v>6.7000000000000004E-2</v>
      </c>
    </row>
    <row r="174" spans="1:7" x14ac:dyDescent="0.25">
      <c r="A174" s="23" t="s">
        <v>588</v>
      </c>
      <c r="B174" s="19" t="s">
        <v>2331</v>
      </c>
      <c r="C174" s="93">
        <v>8.1000000000000003E-2</v>
      </c>
      <c r="D174" s="93">
        <v>3.9E-2</v>
      </c>
      <c r="E174" s="93"/>
      <c r="F174" s="93">
        <v>4.7E-2</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16027.74</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2555</v>
      </c>
      <c r="C190" s="96">
        <v>163.41999999999999</v>
      </c>
      <c r="D190" s="97">
        <v>155</v>
      </c>
      <c r="E190" s="37"/>
      <c r="F190" s="102">
        <f>IF($C$214=0,"",IF(C190="[for completion]","",IF(C190="","",C190/$C$214)))</f>
        <v>1.8951816785961136E-2</v>
      </c>
      <c r="G190" s="102">
        <f>IF($D$214=0,"",IF(D190="[for completion]","",IF(D190="","",D190/$D$214)))</f>
        <v>0.28810408921933084</v>
      </c>
    </row>
    <row r="191" spans="1:7" x14ac:dyDescent="0.25">
      <c r="A191" s="23" t="s">
        <v>608</v>
      </c>
      <c r="B191" s="40" t="s">
        <v>2556</v>
      </c>
      <c r="C191" s="96">
        <v>416.07</v>
      </c>
      <c r="D191" s="97">
        <v>127</v>
      </c>
      <c r="E191" s="37"/>
      <c r="F191" s="102">
        <f t="shared" ref="F191:F213" si="1">IF($C$214=0,"",IF(C191="[for completion]","",IF(C191="","",C191/$C$214)))</f>
        <v>4.8251636336646982E-2</v>
      </c>
      <c r="G191" s="102">
        <f t="shared" ref="G191:G213" si="2">IF($D$214=0,"",IF(D191="[for completion]","",IF(D191="","",D191/$D$214)))</f>
        <v>0.23605947955390336</v>
      </c>
    </row>
    <row r="192" spans="1:7" x14ac:dyDescent="0.25">
      <c r="A192" s="23" t="s">
        <v>609</v>
      </c>
      <c r="B192" s="40" t="s">
        <v>2557</v>
      </c>
      <c r="C192" s="96">
        <v>1651.52</v>
      </c>
      <c r="D192" s="97">
        <v>151</v>
      </c>
      <c r="E192" s="37"/>
      <c r="F192" s="102">
        <f t="shared" si="1"/>
        <v>0.19152676819453271</v>
      </c>
      <c r="G192" s="102">
        <f t="shared" si="2"/>
        <v>0.28066914498141265</v>
      </c>
    </row>
    <row r="193" spans="1:7" x14ac:dyDescent="0.25">
      <c r="A193" s="23" t="s">
        <v>610</v>
      </c>
      <c r="B193" s="40" t="s">
        <v>2558</v>
      </c>
      <c r="C193" s="96">
        <v>1930.74</v>
      </c>
      <c r="D193" s="97">
        <v>65</v>
      </c>
      <c r="E193" s="37"/>
      <c r="F193" s="102">
        <f t="shared" si="1"/>
        <v>0.2239079105453837</v>
      </c>
      <c r="G193" s="102">
        <f t="shared" si="2"/>
        <v>0.120817843866171</v>
      </c>
    </row>
    <row r="194" spans="1:7" x14ac:dyDescent="0.25">
      <c r="A194" s="23" t="s">
        <v>611</v>
      </c>
      <c r="B194" s="40" t="s">
        <v>2559</v>
      </c>
      <c r="C194" s="96">
        <v>1398.46</v>
      </c>
      <c r="D194" s="97">
        <v>21</v>
      </c>
      <c r="E194" s="37"/>
      <c r="F194" s="102">
        <f t="shared" si="1"/>
        <v>0.16217940094538741</v>
      </c>
      <c r="G194" s="102">
        <f t="shared" si="2"/>
        <v>3.9033457249070633E-2</v>
      </c>
    </row>
    <row r="195" spans="1:7" x14ac:dyDescent="0.25">
      <c r="A195" s="23" t="s">
        <v>612</v>
      </c>
      <c r="B195" s="40" t="s">
        <v>2560</v>
      </c>
      <c r="C195" s="96">
        <v>3062.71</v>
      </c>
      <c r="D195" s="97">
        <v>19</v>
      </c>
      <c r="E195" s="37"/>
      <c r="F195" s="102">
        <f t="shared" si="1"/>
        <v>0.35518246719208807</v>
      </c>
      <c r="G195" s="102">
        <f t="shared" si="2"/>
        <v>3.5315985130111527E-2</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8622.92</v>
      </c>
      <c r="D214" s="47">
        <f>SUM(D190:D213)</f>
        <v>538</v>
      </c>
      <c r="E214" s="87"/>
      <c r="F214" s="111">
        <f>SUM(F190:F213)</f>
        <v>1</v>
      </c>
      <c r="G214" s="111">
        <f>SUM(G190:G213)</f>
        <v>1</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0.51800000000000002</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6657.8</v>
      </c>
      <c r="D241" s="97">
        <v>260</v>
      </c>
      <c r="F241" s="102">
        <f>IF($C$249=0,"",IF(C241="[Mark as ND1 if not relevant]","",C241/$C$249))</f>
        <v>0.7721068318083244</v>
      </c>
      <c r="G241" s="102">
        <f>IF($D$249=0,"",IF(D241="[Mark as ND1 if not relevant]","",D241/$D$249))</f>
        <v>0.47016274864376129</v>
      </c>
    </row>
    <row r="242" spans="1:7" x14ac:dyDescent="0.25">
      <c r="A242" s="23" t="s">
        <v>671</v>
      </c>
      <c r="B242" s="23" t="s">
        <v>639</v>
      </c>
      <c r="C242" s="96">
        <v>1017.1</v>
      </c>
      <c r="D242" s="97">
        <v>85</v>
      </c>
      <c r="F242" s="102">
        <f t="shared" ref="F242:F248" si="5">IF($C$249=0,"",IF(C242="[Mark as ND1 if not relevant]","",C242/$C$249))</f>
        <v>0.11795335675932692</v>
      </c>
      <c r="G242" s="102">
        <f t="shared" ref="G242:G248" si="6">IF($D$249=0,"",IF(D242="[Mark as ND1 if not relevant]","",D242/$D$249))</f>
        <v>0.15370705244122965</v>
      </c>
    </row>
    <row r="243" spans="1:7" x14ac:dyDescent="0.25">
      <c r="A243" s="23" t="s">
        <v>672</v>
      </c>
      <c r="B243" s="23" t="s">
        <v>641</v>
      </c>
      <c r="C243" s="96">
        <v>662.3</v>
      </c>
      <c r="D243" s="97">
        <v>96</v>
      </c>
      <c r="F243" s="102">
        <f t="shared" si="5"/>
        <v>7.6807106657852925E-2</v>
      </c>
      <c r="G243" s="102">
        <f t="shared" si="6"/>
        <v>0.17359855334538879</v>
      </c>
    </row>
    <row r="244" spans="1:7" x14ac:dyDescent="0.25">
      <c r="A244" s="23" t="s">
        <v>673</v>
      </c>
      <c r="B244" s="23" t="s">
        <v>643</v>
      </c>
      <c r="C244" s="96">
        <v>220</v>
      </c>
      <c r="D244" s="97">
        <v>72</v>
      </c>
      <c r="F244" s="102">
        <f t="shared" si="5"/>
        <v>2.5513458349279247E-2</v>
      </c>
      <c r="G244" s="102">
        <f t="shared" si="6"/>
        <v>0.1301989150090416</v>
      </c>
    </row>
    <row r="245" spans="1:7" x14ac:dyDescent="0.25">
      <c r="A245" s="23" t="s">
        <v>674</v>
      </c>
      <c r="B245" s="23" t="s">
        <v>645</v>
      </c>
      <c r="C245" s="96">
        <v>48.3</v>
      </c>
      <c r="D245" s="97">
        <v>20</v>
      </c>
      <c r="F245" s="102">
        <f t="shared" si="5"/>
        <v>5.6013638103190339E-3</v>
      </c>
      <c r="G245" s="102">
        <f t="shared" si="6"/>
        <v>3.6166365280289332E-2</v>
      </c>
    </row>
    <row r="246" spans="1:7" x14ac:dyDescent="0.25">
      <c r="A246" s="23" t="s">
        <v>675</v>
      </c>
      <c r="B246" s="23" t="s">
        <v>647</v>
      </c>
      <c r="C246" s="96">
        <v>11</v>
      </c>
      <c r="D246" s="97">
        <v>8</v>
      </c>
      <c r="F246" s="102">
        <f t="shared" si="5"/>
        <v>1.2756729174639623E-3</v>
      </c>
      <c r="G246" s="102">
        <f t="shared" si="6"/>
        <v>1.4466546112115732E-2</v>
      </c>
    </row>
    <row r="247" spans="1:7" x14ac:dyDescent="0.25">
      <c r="A247" s="23" t="s">
        <v>676</v>
      </c>
      <c r="B247" s="23" t="s">
        <v>649</v>
      </c>
      <c r="C247" s="96">
        <v>3.8</v>
      </c>
      <c r="D247" s="97">
        <v>9</v>
      </c>
      <c r="F247" s="102">
        <f t="shared" si="5"/>
        <v>4.4068700785118698E-4</v>
      </c>
      <c r="G247" s="102">
        <f t="shared" si="6"/>
        <v>1.62748643761302E-2</v>
      </c>
    </row>
    <row r="248" spans="1:7" x14ac:dyDescent="0.25">
      <c r="A248" s="23" t="s">
        <v>677</v>
      </c>
      <c r="B248" s="23" t="s">
        <v>651</v>
      </c>
      <c r="C248" s="96">
        <v>2.6</v>
      </c>
      <c r="D248" s="97">
        <v>3</v>
      </c>
      <c r="F248" s="102">
        <f t="shared" si="5"/>
        <v>3.0152268958239111E-4</v>
      </c>
      <c r="G248" s="102">
        <f t="shared" si="6"/>
        <v>5.4249547920433997E-3</v>
      </c>
    </row>
    <row r="249" spans="1:7" x14ac:dyDescent="0.25">
      <c r="A249" s="23" t="s">
        <v>678</v>
      </c>
      <c r="B249" s="49" t="s">
        <v>90</v>
      </c>
      <c r="C249" s="96">
        <f>SUM(C241:C248)</f>
        <v>8622.9</v>
      </c>
      <c r="D249" s="97">
        <f>SUM(D241:D248)</f>
        <v>553</v>
      </c>
      <c r="F249" s="93">
        <f>SUM(F241:F248)</f>
        <v>1.0000000000000002</v>
      </c>
      <c r="G249" s="93">
        <f>SUM(G241:G248)</f>
        <v>1</v>
      </c>
    </row>
    <row r="250" spans="1:7" outlineLevel="1" x14ac:dyDescent="0.25">
      <c r="A250" s="23" t="s">
        <v>679</v>
      </c>
      <c r="B250" s="51" t="s">
        <v>654</v>
      </c>
      <c r="C250" s="96"/>
      <c r="D250" s="97"/>
      <c r="F250" s="102">
        <f t="shared" ref="F250:F255" si="7">IF($C$249=0,"",IF(C250="[for completion]","",C250/$C$249))</f>
        <v>0</v>
      </c>
      <c r="G250" s="102">
        <f t="shared" ref="G250:G255" si="8">IF($D$249=0,"",IF(D250="[for completion]","",D250/$D$249))</f>
        <v>0</v>
      </c>
    </row>
    <row r="251" spans="1:7" outlineLevel="1" x14ac:dyDescent="0.25">
      <c r="A251" s="23" t="s">
        <v>680</v>
      </c>
      <c r="B251" s="51" t="s">
        <v>656</v>
      </c>
      <c r="C251" s="96"/>
      <c r="D251" s="97"/>
      <c r="F251" s="102">
        <f t="shared" si="7"/>
        <v>0</v>
      </c>
      <c r="G251" s="102">
        <f t="shared" si="8"/>
        <v>0</v>
      </c>
    </row>
    <row r="252" spans="1:7" outlineLevel="1" x14ac:dyDescent="0.25">
      <c r="A252" s="23" t="s">
        <v>681</v>
      </c>
      <c r="B252" s="51" t="s">
        <v>658</v>
      </c>
      <c r="C252" s="96"/>
      <c r="D252" s="97"/>
      <c r="F252" s="102">
        <f t="shared" si="7"/>
        <v>0</v>
      </c>
      <c r="G252" s="102">
        <f t="shared" si="8"/>
        <v>0</v>
      </c>
    </row>
    <row r="253" spans="1:7" outlineLevel="1" x14ac:dyDescent="0.25">
      <c r="A253" s="23" t="s">
        <v>682</v>
      </c>
      <c r="B253" s="51" t="s">
        <v>660</v>
      </c>
      <c r="C253" s="96"/>
      <c r="D253" s="97"/>
      <c r="F253" s="102">
        <f t="shared" si="7"/>
        <v>0</v>
      </c>
      <c r="G253" s="102">
        <f t="shared" si="8"/>
        <v>0</v>
      </c>
    </row>
    <row r="254" spans="1:7" outlineLevel="1" x14ac:dyDescent="0.25">
      <c r="A254" s="23" t="s">
        <v>683</v>
      </c>
      <c r="B254" s="51" t="s">
        <v>662</v>
      </c>
      <c r="C254" s="96"/>
      <c r="D254" s="97"/>
      <c r="F254" s="102">
        <f t="shared" si="7"/>
        <v>0</v>
      </c>
      <c r="G254" s="102">
        <f t="shared" si="8"/>
        <v>0</v>
      </c>
    </row>
    <row r="255" spans="1:7" outlineLevel="1" x14ac:dyDescent="0.25">
      <c r="A255" s="23" t="s">
        <v>684</v>
      </c>
      <c r="B255" s="51" t="s">
        <v>664</v>
      </c>
      <c r="C255" s="96"/>
      <c r="D255" s="97"/>
      <c r="F255" s="102">
        <f t="shared" si="7"/>
        <v>0</v>
      </c>
      <c r="G255" s="102">
        <f t="shared" si="8"/>
        <v>0</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0.13800000000000001</v>
      </c>
      <c r="E260" s="87"/>
      <c r="F260" s="87"/>
      <c r="G260" s="87"/>
    </row>
    <row r="261" spans="1:14" x14ac:dyDescent="0.25">
      <c r="A261" s="23" t="s">
        <v>691</v>
      </c>
      <c r="B261" s="23" t="s">
        <v>692</v>
      </c>
      <c r="C261" s="93">
        <v>0</v>
      </c>
      <c r="E261" s="87"/>
      <c r="F261" s="87"/>
    </row>
    <row r="262" spans="1:14" x14ac:dyDescent="0.25">
      <c r="A262" s="23" t="s">
        <v>693</v>
      </c>
      <c r="B262" s="23" t="s">
        <v>694</v>
      </c>
      <c r="C262" s="93">
        <v>0.86199999999999999</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0.89</v>
      </c>
      <c r="E277" s="21"/>
      <c r="F277" s="21"/>
    </row>
    <row r="278" spans="1:7" x14ac:dyDescent="0.25">
      <c r="A278" s="23" t="s">
        <v>711</v>
      </c>
      <c r="B278" s="23" t="s">
        <v>712</v>
      </c>
      <c r="C278" s="93">
        <v>0</v>
      </c>
      <c r="E278" s="21"/>
      <c r="F278" s="21"/>
    </row>
    <row r="279" spans="1:7" x14ac:dyDescent="0.25">
      <c r="A279" s="23" t="s">
        <v>713</v>
      </c>
      <c r="B279" s="23" t="s">
        <v>88</v>
      </c>
      <c r="C279" s="93">
        <v>0.11</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2338</v>
      </c>
      <c r="C287" s="96">
        <v>18.658466520000001</v>
      </c>
      <c r="D287" s="23">
        <v>1</v>
      </c>
      <c r="E287" s="29"/>
      <c r="F287" s="102">
        <f>IF($C$305=0,"",IF(C287="[For completion]","",C287/$C$305))</f>
        <v>2.163821239597968E-3</v>
      </c>
      <c r="G287" s="102">
        <f>IF($D$305=0,"",IF(D287="[For completion]","",D287/$D$305))</f>
        <v>1.8083182640144665E-3</v>
      </c>
    </row>
    <row r="288" spans="1:7" customFormat="1" x14ac:dyDescent="0.25">
      <c r="A288" s="23" t="s">
        <v>1523</v>
      </c>
      <c r="B288" s="40" t="s">
        <v>2927</v>
      </c>
      <c r="C288" s="96">
        <v>425.08450455000002</v>
      </c>
      <c r="D288" s="23">
        <v>12</v>
      </c>
      <c r="E288" s="29"/>
      <c r="F288" s="102">
        <f t="shared" ref="F288:F304" si="9">IF($C$305=0,"",IF(C288="[For completion]","",C288/$C$305))</f>
        <v>4.9297024414269447E-2</v>
      </c>
      <c r="G288" s="102">
        <f t="shared" ref="G288:G304" si="10">IF($D$305=0,"",IF(D288="[For completion]","",D288/$D$305))</f>
        <v>2.1699819168173599E-2</v>
      </c>
    </row>
    <row r="289" spans="1:7" customFormat="1" x14ac:dyDescent="0.25">
      <c r="A289" s="23" t="s">
        <v>1524</v>
      </c>
      <c r="B289" s="40" t="s">
        <v>2928</v>
      </c>
      <c r="C289" s="96">
        <v>502.37179579000002</v>
      </c>
      <c r="D289" s="23">
        <v>30</v>
      </c>
      <c r="E289" s="29"/>
      <c r="F289" s="102">
        <f t="shared" si="9"/>
        <v>5.8260026928803312E-2</v>
      </c>
      <c r="G289" s="102">
        <f t="shared" si="10"/>
        <v>5.4249547920433995E-2</v>
      </c>
    </row>
    <row r="290" spans="1:7" customFormat="1" x14ac:dyDescent="0.25">
      <c r="A290" s="23" t="s">
        <v>1525</v>
      </c>
      <c r="B290" s="40" t="s">
        <v>2929</v>
      </c>
      <c r="C290" s="96">
        <v>917.44089650000001</v>
      </c>
      <c r="D290" s="23">
        <v>71</v>
      </c>
      <c r="E290" s="29"/>
      <c r="F290" s="102">
        <f t="shared" si="9"/>
        <v>0.10639556556239976</v>
      </c>
      <c r="G290" s="102">
        <f t="shared" si="10"/>
        <v>0.12839059674502712</v>
      </c>
    </row>
    <row r="291" spans="1:7" customFormat="1" x14ac:dyDescent="0.25">
      <c r="A291" s="23" t="s">
        <v>1526</v>
      </c>
      <c r="B291" s="40" t="s">
        <v>2930</v>
      </c>
      <c r="C291" s="96">
        <v>1640.0316375800001</v>
      </c>
      <c r="D291" s="23">
        <v>125</v>
      </c>
      <c r="E291" s="29"/>
      <c r="F291" s="102">
        <f t="shared" si="9"/>
        <v>0.1901943703253616</v>
      </c>
      <c r="G291" s="102">
        <f t="shared" si="10"/>
        <v>0.22603978300180833</v>
      </c>
    </row>
    <row r="292" spans="1:7" customFormat="1" x14ac:dyDescent="0.25">
      <c r="A292" s="23" t="s">
        <v>1527</v>
      </c>
      <c r="B292" s="40" t="s">
        <v>2931</v>
      </c>
      <c r="C292" s="96">
        <v>1187.37745666</v>
      </c>
      <c r="D292" s="23">
        <v>71</v>
      </c>
      <c r="E292" s="29"/>
      <c r="F292" s="102">
        <f t="shared" si="9"/>
        <v>0.13770009220139939</v>
      </c>
      <c r="G292" s="102">
        <f t="shared" si="10"/>
        <v>0.12839059674502712</v>
      </c>
    </row>
    <row r="293" spans="1:7" customFormat="1" x14ac:dyDescent="0.25">
      <c r="A293" s="23" t="s">
        <v>1528</v>
      </c>
      <c r="B293" s="40" t="s">
        <v>2932</v>
      </c>
      <c r="C293" s="96">
        <v>125.16722848000001</v>
      </c>
      <c r="D293" s="23">
        <v>25</v>
      </c>
      <c r="E293" s="29"/>
      <c r="F293" s="102">
        <f t="shared" si="9"/>
        <v>1.4515635955201514E-2</v>
      </c>
      <c r="G293" s="102">
        <f t="shared" si="10"/>
        <v>4.5207956600361664E-2</v>
      </c>
    </row>
    <row r="294" spans="1:7" customFormat="1" x14ac:dyDescent="0.25">
      <c r="A294" s="23" t="s">
        <v>1529</v>
      </c>
      <c r="B294" s="40"/>
      <c r="C294" s="96"/>
      <c r="D294" s="23"/>
      <c r="E294" s="29"/>
      <c r="F294" s="102">
        <f t="shared" si="9"/>
        <v>0</v>
      </c>
      <c r="G294" s="102">
        <f t="shared" si="10"/>
        <v>0</v>
      </c>
    </row>
    <row r="295" spans="1:7" customFormat="1" x14ac:dyDescent="0.25">
      <c r="A295" s="23" t="s">
        <v>1530</v>
      </c>
      <c r="B295" s="40" t="s">
        <v>2933</v>
      </c>
      <c r="C295" s="96"/>
      <c r="D295" s="23"/>
      <c r="E295" s="29"/>
      <c r="F295" s="102">
        <f t="shared" si="9"/>
        <v>0</v>
      </c>
      <c r="G295" s="102">
        <f t="shared" si="10"/>
        <v>0</v>
      </c>
    </row>
    <row r="296" spans="1:7" customFormat="1" x14ac:dyDescent="0.25">
      <c r="A296" s="23" t="s">
        <v>1531</v>
      </c>
      <c r="B296" s="40" t="s">
        <v>2934</v>
      </c>
      <c r="C296" s="96"/>
      <c r="D296" s="23"/>
      <c r="E296" s="29"/>
      <c r="F296" s="102">
        <f t="shared" si="9"/>
        <v>0</v>
      </c>
      <c r="G296" s="102">
        <f t="shared" si="10"/>
        <v>0</v>
      </c>
    </row>
    <row r="297" spans="1:7" customFormat="1" x14ac:dyDescent="0.25">
      <c r="A297" s="23" t="s">
        <v>1532</v>
      </c>
      <c r="B297" s="40" t="s">
        <v>2935</v>
      </c>
      <c r="C297" s="96"/>
      <c r="D297" s="23"/>
      <c r="E297" s="29"/>
      <c r="F297" s="102">
        <f t="shared" si="9"/>
        <v>0</v>
      </c>
      <c r="G297" s="102">
        <f t="shared" si="10"/>
        <v>0</v>
      </c>
    </row>
    <row r="298" spans="1:7" customFormat="1" x14ac:dyDescent="0.25">
      <c r="A298" s="23" t="s">
        <v>1533</v>
      </c>
      <c r="B298" s="40" t="s">
        <v>2936</v>
      </c>
      <c r="C298" s="96"/>
      <c r="D298" s="23"/>
      <c r="E298" s="29"/>
      <c r="F298" s="102">
        <f t="shared" si="9"/>
        <v>0</v>
      </c>
      <c r="G298" s="102">
        <f t="shared" si="10"/>
        <v>0</v>
      </c>
    </row>
    <row r="299" spans="1:7" customFormat="1" x14ac:dyDescent="0.25">
      <c r="A299" s="23" t="s">
        <v>1534</v>
      </c>
      <c r="B299" s="40" t="s">
        <v>2937</v>
      </c>
      <c r="C299" s="96"/>
      <c r="D299" s="23"/>
      <c r="E299" s="29"/>
      <c r="F299" s="102">
        <f t="shared" si="9"/>
        <v>0</v>
      </c>
      <c r="G299" s="102">
        <f t="shared" si="10"/>
        <v>0</v>
      </c>
    </row>
    <row r="300" spans="1:7" customFormat="1" x14ac:dyDescent="0.25">
      <c r="A300" s="23" t="s">
        <v>1535</v>
      </c>
      <c r="B300" s="40" t="s">
        <v>2938</v>
      </c>
      <c r="C300" s="96"/>
      <c r="D300" s="23"/>
      <c r="E300" s="29"/>
      <c r="F300" s="102">
        <f t="shared" si="9"/>
        <v>0</v>
      </c>
      <c r="G300" s="102">
        <f t="shared" si="10"/>
        <v>0</v>
      </c>
    </row>
    <row r="301" spans="1:7" customFormat="1" x14ac:dyDescent="0.25">
      <c r="A301" s="23" t="s">
        <v>1536</v>
      </c>
      <c r="B301" s="40" t="s">
        <v>2939</v>
      </c>
      <c r="C301" s="96"/>
      <c r="D301" s="23"/>
      <c r="E301" s="29"/>
      <c r="F301" s="102">
        <f t="shared" si="9"/>
        <v>0</v>
      </c>
      <c r="G301" s="102">
        <f t="shared" si="10"/>
        <v>0</v>
      </c>
    </row>
    <row r="302" spans="1:7" customFormat="1" x14ac:dyDescent="0.25">
      <c r="A302" s="23" t="s">
        <v>1537</v>
      </c>
      <c r="B302" s="40"/>
      <c r="C302" s="96"/>
      <c r="D302" s="23"/>
      <c r="E302" s="29"/>
      <c r="F302" s="102">
        <f t="shared" si="9"/>
        <v>0</v>
      </c>
      <c r="G302" s="102">
        <f t="shared" si="10"/>
        <v>0</v>
      </c>
    </row>
    <row r="303" spans="1:7" customFormat="1" x14ac:dyDescent="0.25">
      <c r="A303" s="23" t="s">
        <v>1538</v>
      </c>
      <c r="B303" s="40"/>
      <c r="C303" s="96"/>
      <c r="D303" s="23"/>
      <c r="E303" s="29"/>
      <c r="F303" s="102">
        <f t="shared" si="9"/>
        <v>0</v>
      </c>
      <c r="G303" s="102">
        <f t="shared" si="10"/>
        <v>0</v>
      </c>
    </row>
    <row r="304" spans="1:7" customFormat="1" x14ac:dyDescent="0.25">
      <c r="A304" s="23" t="s">
        <v>1539</v>
      </c>
      <c r="B304" s="40" t="s">
        <v>1577</v>
      </c>
      <c r="C304" s="96">
        <v>3806.7922086500103</v>
      </c>
      <c r="D304" s="23">
        <v>218</v>
      </c>
      <c r="E304" s="29"/>
      <c r="F304" s="102">
        <f t="shared" si="9"/>
        <v>0.441473463372967</v>
      </c>
      <c r="G304" s="102">
        <f t="shared" si="10"/>
        <v>0.39421338155515373</v>
      </c>
    </row>
    <row r="305" spans="1:7" customFormat="1" x14ac:dyDescent="0.25">
      <c r="A305" s="23" t="s">
        <v>1540</v>
      </c>
      <c r="B305" s="40" t="s">
        <v>90</v>
      </c>
      <c r="C305" s="96">
        <f>SUM(C287:C304)</f>
        <v>8622.9241947300106</v>
      </c>
      <c r="D305" s="23">
        <f>SUM(D287:D304)</f>
        <v>553</v>
      </c>
      <c r="E305" s="29"/>
      <c r="F305" s="110">
        <f>SUM(F287:F304)</f>
        <v>1</v>
      </c>
      <c r="G305" s="110">
        <f>SUM(G287:G304)</f>
        <v>1</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2940</v>
      </c>
      <c r="C310" s="96">
        <v>1498.47974924</v>
      </c>
      <c r="D310" s="23">
        <v>76</v>
      </c>
      <c r="E310" s="29"/>
      <c r="F310" s="102">
        <f>IF($C$328=0,"",IF(C310="[For completion]","",C310/$C$328))</f>
        <v>0.17377860635210171</v>
      </c>
      <c r="G310" s="102">
        <f>IF($D$328=0,"",IF(D310="[For completion]","",D310/$D$328))</f>
        <v>0.13743218806509946</v>
      </c>
    </row>
    <row r="311" spans="1:7" customFormat="1" x14ac:dyDescent="0.25">
      <c r="A311" s="23" t="s">
        <v>1545</v>
      </c>
      <c r="B311" s="40">
        <v>107</v>
      </c>
      <c r="C311" s="96">
        <v>588.28011311</v>
      </c>
      <c r="D311" s="23">
        <v>51</v>
      </c>
      <c r="E311" s="29"/>
      <c r="F311" s="102">
        <f t="shared" ref="F311:F327" si="11">IF($C$328=0,"",IF(C311="[For completion]","",C311/$C$328))</f>
        <v>6.8222809319086156E-2</v>
      </c>
      <c r="G311" s="102">
        <f t="shared" ref="G311:G327" si="12">IF($D$328=0,"",IF(D311="[For completion]","",D311/$D$328))</f>
        <v>9.2224231464737794E-2</v>
      </c>
    </row>
    <row r="312" spans="1:7" customFormat="1" x14ac:dyDescent="0.25">
      <c r="A312" s="23" t="s">
        <v>1546</v>
      </c>
      <c r="B312" s="40">
        <v>110</v>
      </c>
      <c r="C312" s="96">
        <v>139.46683010000001</v>
      </c>
      <c r="D312" s="23">
        <v>8</v>
      </c>
      <c r="E312" s="29"/>
      <c r="F312" s="102">
        <f t="shared" si="11"/>
        <v>1.6173959894630247E-2</v>
      </c>
      <c r="G312" s="102">
        <f t="shared" si="12"/>
        <v>1.4466546112115732E-2</v>
      </c>
    </row>
    <row r="313" spans="1:7" customFormat="1" x14ac:dyDescent="0.25">
      <c r="A313" s="23" t="s">
        <v>1547</v>
      </c>
      <c r="B313" s="40">
        <v>126</v>
      </c>
      <c r="C313" s="96">
        <v>838.29520731000002</v>
      </c>
      <c r="D313" s="23">
        <v>60</v>
      </c>
      <c r="E313" s="29"/>
      <c r="F313" s="102">
        <f t="shared" si="11"/>
        <v>9.7217044749428827E-2</v>
      </c>
      <c r="G313" s="102">
        <f t="shared" si="12"/>
        <v>0.10849909584086799</v>
      </c>
    </row>
    <row r="314" spans="1:7" customFormat="1" x14ac:dyDescent="0.25">
      <c r="A314" s="23" t="s">
        <v>1548</v>
      </c>
      <c r="B314" s="40">
        <v>155</v>
      </c>
      <c r="C314" s="96">
        <v>927.00371287999997</v>
      </c>
      <c r="D314" s="23">
        <v>98</v>
      </c>
      <c r="E314" s="29"/>
      <c r="F314" s="102">
        <f t="shared" si="11"/>
        <v>0.10750456480256985</v>
      </c>
      <c r="G314" s="102">
        <f t="shared" si="12"/>
        <v>0.17721518987341772</v>
      </c>
    </row>
    <row r="315" spans="1:7" customFormat="1" x14ac:dyDescent="0.25">
      <c r="A315" s="23" t="s">
        <v>1549</v>
      </c>
      <c r="B315" s="40">
        <v>168</v>
      </c>
      <c r="C315" s="96">
        <v>224.66789181999999</v>
      </c>
      <c r="D315" s="23">
        <v>24</v>
      </c>
      <c r="E315" s="29"/>
      <c r="F315" s="102">
        <f t="shared" si="11"/>
        <v>2.6054721895538417E-2</v>
      </c>
      <c r="G315" s="102">
        <f t="shared" si="12"/>
        <v>4.3399638336347197E-2</v>
      </c>
    </row>
    <row r="316" spans="1:7" customFormat="1" x14ac:dyDescent="0.25">
      <c r="A316" s="23" t="s">
        <v>1550</v>
      </c>
      <c r="B316" s="40">
        <v>177</v>
      </c>
      <c r="C316" s="96">
        <v>200.15055391999999</v>
      </c>
      <c r="D316" s="23">
        <v>11</v>
      </c>
      <c r="E316" s="29"/>
      <c r="F316" s="102">
        <f t="shared" si="11"/>
        <v>2.3211447694544744E-2</v>
      </c>
      <c r="G316" s="102">
        <f t="shared" si="12"/>
        <v>1.9891500904159132E-2</v>
      </c>
    </row>
    <row r="317" spans="1:7" customFormat="1" x14ac:dyDescent="0.25">
      <c r="A317" s="23" t="s">
        <v>1551</v>
      </c>
      <c r="B317" s="40">
        <v>204</v>
      </c>
      <c r="C317" s="96">
        <v>426.36277785999999</v>
      </c>
      <c r="D317" s="23">
        <v>20</v>
      </c>
      <c r="E317" s="29"/>
      <c r="F317" s="102">
        <f t="shared" si="11"/>
        <v>4.9445265693113249E-2</v>
      </c>
      <c r="G317" s="102">
        <f t="shared" si="12"/>
        <v>3.6166365280289332E-2</v>
      </c>
    </row>
    <row r="318" spans="1:7" customFormat="1" x14ac:dyDescent="0.25">
      <c r="A318" s="23" t="s">
        <v>1552</v>
      </c>
      <c r="B318" s="40">
        <v>228</v>
      </c>
      <c r="C318" s="96">
        <v>21.133955570000001</v>
      </c>
      <c r="D318" s="23">
        <v>9</v>
      </c>
      <c r="E318" s="29"/>
      <c r="F318" s="102">
        <f t="shared" si="11"/>
        <v>2.4509035557701221E-3</v>
      </c>
      <c r="G318" s="102">
        <f t="shared" si="12"/>
        <v>1.62748643761302E-2</v>
      </c>
    </row>
    <row r="319" spans="1:7" customFormat="1" x14ac:dyDescent="0.25">
      <c r="A319" s="23" t="s">
        <v>1553</v>
      </c>
      <c r="B319" s="40">
        <v>246</v>
      </c>
      <c r="C319" s="96">
        <v>28.668368919999999</v>
      </c>
      <c r="D319" s="23">
        <v>5</v>
      </c>
      <c r="E319" s="29"/>
      <c r="F319" s="102">
        <f t="shared" si="11"/>
        <v>3.3246690186051931E-3</v>
      </c>
      <c r="G319" s="102">
        <f t="shared" si="12"/>
        <v>9.0415913200723331E-3</v>
      </c>
    </row>
    <row r="320" spans="1:7" customFormat="1" x14ac:dyDescent="0.25">
      <c r="A320" s="23" t="s">
        <v>1654</v>
      </c>
      <c r="B320" s="40">
        <v>253</v>
      </c>
      <c r="C320" s="96">
        <v>1.0894781</v>
      </c>
      <c r="D320" s="23">
        <v>2</v>
      </c>
      <c r="E320" s="29"/>
      <c r="F320" s="102">
        <f t="shared" si="11"/>
        <v>1.2634670970038746E-4</v>
      </c>
      <c r="G320" s="102">
        <f t="shared" si="12"/>
        <v>3.616636528028933E-3</v>
      </c>
    </row>
    <row r="321" spans="1:7" customFormat="1" x14ac:dyDescent="0.25">
      <c r="A321" s="23" t="s">
        <v>1694</v>
      </c>
      <c r="B321" s="40">
        <v>261</v>
      </c>
      <c r="C321" s="96">
        <v>18.18588806</v>
      </c>
      <c r="D321" s="23">
        <v>7</v>
      </c>
      <c r="E321" s="29"/>
      <c r="F321" s="102">
        <f>IF($C$328=0,"",IF(C321="[For completion]","",C321/$C$328))</f>
        <v>2.1090163440279914E-3</v>
      </c>
      <c r="G321" s="102">
        <f t="shared" si="12"/>
        <v>1.2658227848101266E-2</v>
      </c>
    </row>
    <row r="322" spans="1:7" customFormat="1" x14ac:dyDescent="0.25">
      <c r="A322" s="23" t="s">
        <v>1695</v>
      </c>
      <c r="B322" s="40">
        <v>313</v>
      </c>
      <c r="C322" s="96">
        <v>22.16817262</v>
      </c>
      <c r="D322" s="23">
        <v>13</v>
      </c>
      <c r="E322" s="29"/>
      <c r="F322" s="102">
        <f t="shared" si="11"/>
        <v>2.5708416448272046E-3</v>
      </c>
      <c r="G322" s="102">
        <f t="shared" si="12"/>
        <v>2.3508137432188065E-2</v>
      </c>
    </row>
    <row r="323" spans="1:7" customFormat="1" x14ac:dyDescent="0.25">
      <c r="A323" s="23" t="s">
        <v>1696</v>
      </c>
      <c r="B323" s="40">
        <v>389</v>
      </c>
      <c r="C323" s="96">
        <v>25.19396978</v>
      </c>
      <c r="D323" s="23">
        <v>5</v>
      </c>
      <c r="E323" s="29"/>
      <c r="F323" s="102">
        <f t="shared" si="11"/>
        <v>2.9217431594026483E-3</v>
      </c>
      <c r="G323" s="102">
        <f t="shared" si="12"/>
        <v>9.0415913200723331E-3</v>
      </c>
    </row>
    <row r="324" spans="1:7" customFormat="1" x14ac:dyDescent="0.25">
      <c r="A324" s="23" t="s">
        <v>1697</v>
      </c>
      <c r="B324" s="40" t="s">
        <v>2941</v>
      </c>
      <c r="C324" s="96">
        <v>0</v>
      </c>
      <c r="D324" s="23">
        <v>0</v>
      </c>
      <c r="E324" s="29"/>
      <c r="F324" s="102">
        <f t="shared" si="11"/>
        <v>0</v>
      </c>
      <c r="G324" s="102">
        <f t="shared" si="12"/>
        <v>0</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96">
        <v>3663.7775254400112</v>
      </c>
      <c r="D327" s="23">
        <v>164</v>
      </c>
      <c r="E327" s="29"/>
      <c r="F327" s="102">
        <f t="shared" si="11"/>
        <v>0.42488805916665334</v>
      </c>
      <c r="G327" s="102">
        <f t="shared" si="12"/>
        <v>0.29656419529837252</v>
      </c>
    </row>
    <row r="328" spans="1:7" customFormat="1" x14ac:dyDescent="0.25">
      <c r="A328" s="23" t="s">
        <v>1701</v>
      </c>
      <c r="B328" s="40" t="s">
        <v>90</v>
      </c>
      <c r="C328" s="96">
        <f>SUM(C310:C327)</f>
        <v>8622.9241947300106</v>
      </c>
      <c r="D328" s="23">
        <f>SUM(D310:D327)</f>
        <v>553</v>
      </c>
      <c r="E328" s="29"/>
      <c r="F328" s="110">
        <f>SUM(F310:F327)</f>
        <v>1</v>
      </c>
      <c r="G328" s="110">
        <f>SUM(G310:G327)</f>
        <v>1</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2322</v>
      </c>
      <c r="C374" s="43" t="s">
        <v>2214</v>
      </c>
      <c r="D374" s="43" t="s">
        <v>2215</v>
      </c>
      <c r="E374" s="43"/>
      <c r="F374" s="43" t="s">
        <v>2216</v>
      </c>
      <c r="G374" s="43"/>
    </row>
    <row r="375" spans="1:7" customFormat="1" x14ac:dyDescent="0.25">
      <c r="A375" s="23" t="s">
        <v>2043</v>
      </c>
      <c r="B375" s="40" t="s">
        <v>1565</v>
      </c>
      <c r="C375" s="96">
        <v>153.17366838842901</v>
      </c>
      <c r="D375" s="96">
        <v>49.909538884132203</v>
      </c>
      <c r="E375" s="21"/>
      <c r="F375" s="130">
        <v>7.9544694366471198</v>
      </c>
      <c r="G375" s="102" t="str">
        <f>IF($D$393=0,"",IF(D375="[For completion]","",D375/$D$393))</f>
        <v/>
      </c>
    </row>
    <row r="376" spans="1:7" customFormat="1" x14ac:dyDescent="0.25">
      <c r="A376" s="23" t="s">
        <v>2044</v>
      </c>
      <c r="B376" s="40" t="s">
        <v>1566</v>
      </c>
      <c r="C376" s="96">
        <v>3734.0698855400201</v>
      </c>
      <c r="D376" s="96">
        <v>1525.2642959981299</v>
      </c>
      <c r="E376" s="21"/>
      <c r="F376" s="130">
        <v>7.5561144356787597</v>
      </c>
      <c r="G376" s="102" t="str">
        <f t="shared" ref="G376:G393" si="17">IF($D$393=0,"",IF(D376="[For completion]","",D376/$D$393))</f>
        <v/>
      </c>
    </row>
    <row r="377" spans="1:7" customFormat="1" x14ac:dyDescent="0.25">
      <c r="A377" s="23" t="s">
        <v>2045</v>
      </c>
      <c r="B377" s="40" t="s">
        <v>1567</v>
      </c>
      <c r="C377" s="96"/>
      <c r="D377" s="96"/>
      <c r="E377" s="21"/>
      <c r="F377" s="130"/>
      <c r="G377" s="102" t="str">
        <f t="shared" si="17"/>
        <v/>
      </c>
    </row>
    <row r="378" spans="1:7" customFormat="1" x14ac:dyDescent="0.25">
      <c r="A378" s="23" t="s">
        <v>2046</v>
      </c>
      <c r="B378" s="40" t="s">
        <v>1568</v>
      </c>
      <c r="C378" s="96"/>
      <c r="D378" s="96"/>
      <c r="E378" s="21"/>
      <c r="F378" s="130"/>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v>1634.9702415981701</v>
      </c>
      <c r="D381" s="96">
        <v>604.38243519903699</v>
      </c>
      <c r="E381" s="21"/>
      <c r="F381" s="130">
        <v>9.5666366859949701</v>
      </c>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5522.2137955266189</v>
      </c>
      <c r="D383" s="96">
        <f>SUM(D375:D382)</f>
        <v>2179.5562700812989</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10609.16</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2555</v>
      </c>
      <c r="C428" s="96">
        <v>1141.74</v>
      </c>
      <c r="D428" s="97">
        <v>1229</v>
      </c>
      <c r="E428" s="37"/>
      <c r="F428" s="102">
        <f t="shared" ref="F428:F451" si="18">IF($C$452=0,"",IF(C428="[for completion]","",C428/$C$452))</f>
        <v>2.9885657402533426E-2</v>
      </c>
      <c r="G428" s="102">
        <f t="shared" ref="G428:G451" si="19">IF($D$452=0,"",IF(D428="[for completion]","",D428/$D$452))</f>
        <v>0.34129408497639546</v>
      </c>
    </row>
    <row r="429" spans="1:7" x14ac:dyDescent="0.25">
      <c r="A429" s="23" t="s">
        <v>1601</v>
      </c>
      <c r="B429" s="40" t="s">
        <v>2556</v>
      </c>
      <c r="C429" s="96">
        <v>2922.21</v>
      </c>
      <c r="D429" s="97">
        <v>884</v>
      </c>
      <c r="E429" s="37"/>
      <c r="F429" s="102">
        <f t="shared" si="18"/>
        <v>7.6490415434562337E-2</v>
      </c>
      <c r="G429" s="102">
        <f t="shared" si="19"/>
        <v>0.24548736462093862</v>
      </c>
    </row>
    <row r="430" spans="1:7" x14ac:dyDescent="0.25">
      <c r="A430" s="23" t="s">
        <v>1602</v>
      </c>
      <c r="B430" s="40" t="s">
        <v>2557</v>
      </c>
      <c r="C430" s="96">
        <v>10210.39</v>
      </c>
      <c r="D430" s="97">
        <v>1040</v>
      </c>
      <c r="E430" s="37"/>
      <c r="F430" s="102">
        <f t="shared" si="18"/>
        <v>0.2672624393349215</v>
      </c>
      <c r="G430" s="102">
        <f t="shared" si="19"/>
        <v>0.28880866425992779</v>
      </c>
    </row>
    <row r="431" spans="1:7" x14ac:dyDescent="0.25">
      <c r="A431" s="23" t="s">
        <v>1603</v>
      </c>
      <c r="B431" s="40" t="s">
        <v>2558</v>
      </c>
      <c r="C431" s="96">
        <v>9094.02</v>
      </c>
      <c r="D431" s="97">
        <v>303</v>
      </c>
      <c r="E431" s="37"/>
      <c r="F431" s="102">
        <f t="shared" si="18"/>
        <v>0.23804085530137073</v>
      </c>
      <c r="G431" s="102">
        <f t="shared" si="19"/>
        <v>8.4143293529575114E-2</v>
      </c>
    </row>
    <row r="432" spans="1:7" x14ac:dyDescent="0.25">
      <c r="A432" s="23" t="s">
        <v>1604</v>
      </c>
      <c r="B432" s="40" t="s">
        <v>2559</v>
      </c>
      <c r="C432" s="96">
        <v>6533.48</v>
      </c>
      <c r="D432" s="97">
        <v>95</v>
      </c>
      <c r="E432" s="37"/>
      <c r="F432" s="102">
        <f t="shared" si="18"/>
        <v>0.17101734626649157</v>
      </c>
      <c r="G432" s="102">
        <f t="shared" si="19"/>
        <v>2.6381560677589559E-2</v>
      </c>
    </row>
    <row r="433" spans="1:7" x14ac:dyDescent="0.25">
      <c r="A433" s="23" t="s">
        <v>1605</v>
      </c>
      <c r="B433" s="40" t="s">
        <v>2560</v>
      </c>
      <c r="C433" s="96">
        <v>8301.77</v>
      </c>
      <c r="D433" s="97">
        <v>50</v>
      </c>
      <c r="E433" s="37"/>
      <c r="F433" s="102">
        <f t="shared" si="18"/>
        <v>0.21730328626012047</v>
      </c>
      <c r="G433" s="102">
        <f t="shared" si="19"/>
        <v>1.3885031935573451E-2</v>
      </c>
    </row>
    <row r="434" spans="1:7" x14ac:dyDescent="0.25">
      <c r="A434" s="23" t="s">
        <v>1606</v>
      </c>
      <c r="B434" s="40" t="s">
        <v>524</v>
      </c>
      <c r="C434" s="96"/>
      <c r="D434" s="97"/>
      <c r="E434" s="37"/>
      <c r="F434" s="102">
        <f t="shared" si="18"/>
        <v>0</v>
      </c>
      <c r="G434" s="102">
        <f t="shared" si="19"/>
        <v>0</v>
      </c>
    </row>
    <row r="435" spans="1:7" x14ac:dyDescent="0.25">
      <c r="A435" s="23" t="s">
        <v>1607</v>
      </c>
      <c r="B435" s="40" t="s">
        <v>524</v>
      </c>
      <c r="C435" s="96"/>
      <c r="D435" s="97"/>
      <c r="E435" s="37"/>
      <c r="F435" s="102">
        <f t="shared" si="18"/>
        <v>0</v>
      </c>
      <c r="G435" s="102">
        <f t="shared" si="19"/>
        <v>0</v>
      </c>
    </row>
    <row r="436" spans="1:7" x14ac:dyDescent="0.25">
      <c r="A436" s="23" t="s">
        <v>1608</v>
      </c>
      <c r="B436" s="40" t="s">
        <v>524</v>
      </c>
      <c r="C436" s="96"/>
      <c r="D436" s="97"/>
      <c r="E436" s="37"/>
      <c r="F436" s="102">
        <f t="shared" si="18"/>
        <v>0</v>
      </c>
      <c r="G436" s="102">
        <f t="shared" si="19"/>
        <v>0</v>
      </c>
    </row>
    <row r="437" spans="1:7" x14ac:dyDescent="0.25">
      <c r="A437" s="23" t="s">
        <v>1855</v>
      </c>
      <c r="B437" s="40" t="s">
        <v>524</v>
      </c>
      <c r="C437" s="96"/>
      <c r="D437" s="97"/>
      <c r="E437" s="40"/>
      <c r="F437" s="102">
        <f t="shared" si="18"/>
        <v>0</v>
      </c>
      <c r="G437" s="102">
        <f t="shared" si="19"/>
        <v>0</v>
      </c>
    </row>
    <row r="438" spans="1:7" x14ac:dyDescent="0.25">
      <c r="A438" s="23" t="s">
        <v>1856</v>
      </c>
      <c r="B438" s="40" t="s">
        <v>524</v>
      </c>
      <c r="C438" s="96"/>
      <c r="D438" s="97"/>
      <c r="E438" s="40"/>
      <c r="F438" s="102">
        <f t="shared" si="18"/>
        <v>0</v>
      </c>
      <c r="G438" s="102">
        <f t="shared" si="19"/>
        <v>0</v>
      </c>
    </row>
    <row r="439" spans="1:7" x14ac:dyDescent="0.25">
      <c r="A439" s="23" t="s">
        <v>1857</v>
      </c>
      <c r="B439" s="40" t="s">
        <v>524</v>
      </c>
      <c r="C439" s="96"/>
      <c r="D439" s="97"/>
      <c r="E439" s="40"/>
      <c r="F439" s="102">
        <f t="shared" si="18"/>
        <v>0</v>
      </c>
      <c r="G439" s="102">
        <f t="shared" si="19"/>
        <v>0</v>
      </c>
    </row>
    <row r="440" spans="1:7" x14ac:dyDescent="0.25">
      <c r="A440" s="23" t="s">
        <v>1858</v>
      </c>
      <c r="B440" s="40" t="s">
        <v>524</v>
      </c>
      <c r="C440" s="96"/>
      <c r="D440" s="97"/>
      <c r="E440" s="40"/>
      <c r="F440" s="102">
        <f t="shared" si="18"/>
        <v>0</v>
      </c>
      <c r="G440" s="102">
        <f t="shared" si="19"/>
        <v>0</v>
      </c>
    </row>
    <row r="441" spans="1:7" x14ac:dyDescent="0.25">
      <c r="A441" s="23" t="s">
        <v>1859</v>
      </c>
      <c r="B441" s="40" t="s">
        <v>524</v>
      </c>
      <c r="C441" s="96"/>
      <c r="D441" s="97"/>
      <c r="E441" s="40"/>
      <c r="F441" s="102">
        <f t="shared" si="18"/>
        <v>0</v>
      </c>
      <c r="G441" s="102">
        <f t="shared" si="19"/>
        <v>0</v>
      </c>
    </row>
    <row r="442" spans="1:7" x14ac:dyDescent="0.25">
      <c r="A442" s="23" t="s">
        <v>1860</v>
      </c>
      <c r="B442" s="40" t="s">
        <v>524</v>
      </c>
      <c r="C442" s="96"/>
      <c r="D442" s="97"/>
      <c r="E442" s="40"/>
      <c r="F442" s="102">
        <f t="shared" si="18"/>
        <v>0</v>
      </c>
      <c r="G442" s="102">
        <f t="shared" si="19"/>
        <v>0</v>
      </c>
    </row>
    <row r="443" spans="1:7" x14ac:dyDescent="0.25">
      <c r="A443" s="23" t="s">
        <v>1861</v>
      </c>
      <c r="B443" s="40" t="s">
        <v>524</v>
      </c>
      <c r="C443" s="96"/>
      <c r="D443" s="97"/>
      <c r="F443" s="102">
        <f t="shared" si="18"/>
        <v>0</v>
      </c>
      <c r="G443" s="102">
        <f t="shared" si="19"/>
        <v>0</v>
      </c>
    </row>
    <row r="444" spans="1:7" x14ac:dyDescent="0.25">
      <c r="A444" s="23" t="s">
        <v>1862</v>
      </c>
      <c r="B444" s="40" t="s">
        <v>524</v>
      </c>
      <c r="C444" s="96"/>
      <c r="D444" s="97"/>
      <c r="E444" s="87"/>
      <c r="F444" s="102">
        <f t="shared" si="18"/>
        <v>0</v>
      </c>
      <c r="G444" s="102">
        <f t="shared" si="19"/>
        <v>0</v>
      </c>
    </row>
    <row r="445" spans="1:7" x14ac:dyDescent="0.25">
      <c r="A445" s="23" t="s">
        <v>1863</v>
      </c>
      <c r="B445" s="40" t="s">
        <v>524</v>
      </c>
      <c r="C445" s="96"/>
      <c r="D445" s="97"/>
      <c r="E445" s="87"/>
      <c r="F445" s="102">
        <f t="shared" si="18"/>
        <v>0</v>
      </c>
      <c r="G445" s="102">
        <f t="shared" si="19"/>
        <v>0</v>
      </c>
    </row>
    <row r="446" spans="1:7" x14ac:dyDescent="0.25">
      <c r="A446" s="23" t="s">
        <v>1864</v>
      </c>
      <c r="B446" s="40" t="s">
        <v>524</v>
      </c>
      <c r="C446" s="96"/>
      <c r="D446" s="97"/>
      <c r="E446" s="87"/>
      <c r="F446" s="102">
        <f t="shared" si="18"/>
        <v>0</v>
      </c>
      <c r="G446" s="102">
        <f t="shared" si="19"/>
        <v>0</v>
      </c>
    </row>
    <row r="447" spans="1:7" x14ac:dyDescent="0.25">
      <c r="A447" s="23" t="s">
        <v>1865</v>
      </c>
      <c r="B447" s="40" t="s">
        <v>524</v>
      </c>
      <c r="C447" s="96"/>
      <c r="D447" s="97"/>
      <c r="E447" s="87"/>
      <c r="F447" s="102">
        <f t="shared" si="18"/>
        <v>0</v>
      </c>
      <c r="G447" s="102">
        <f t="shared" si="19"/>
        <v>0</v>
      </c>
    </row>
    <row r="448" spans="1:7" x14ac:dyDescent="0.25">
      <c r="A448" s="23" t="s">
        <v>1866</v>
      </c>
      <c r="B448" s="40" t="s">
        <v>524</v>
      </c>
      <c r="C448" s="96"/>
      <c r="D448" s="97"/>
      <c r="E448" s="87"/>
      <c r="F448" s="102">
        <f t="shared" si="18"/>
        <v>0</v>
      </c>
      <c r="G448" s="102">
        <f t="shared" si="19"/>
        <v>0</v>
      </c>
    </row>
    <row r="449" spans="1:7" x14ac:dyDescent="0.25">
      <c r="A449" s="23" t="s">
        <v>1867</v>
      </c>
      <c r="B449" s="40" t="s">
        <v>524</v>
      </c>
      <c r="C449" s="96"/>
      <c r="D449" s="97"/>
      <c r="E449" s="87"/>
      <c r="F449" s="102">
        <f t="shared" si="18"/>
        <v>0</v>
      </c>
      <c r="G449" s="102">
        <f t="shared" si="19"/>
        <v>0</v>
      </c>
    </row>
    <row r="450" spans="1:7" x14ac:dyDescent="0.25">
      <c r="A450" s="23" t="s">
        <v>1868</v>
      </c>
      <c r="B450" s="40" t="s">
        <v>524</v>
      </c>
      <c r="C450" s="96"/>
      <c r="D450" s="97"/>
      <c r="E450" s="87"/>
      <c r="F450" s="102">
        <f t="shared" si="18"/>
        <v>0</v>
      </c>
      <c r="G450" s="102">
        <f t="shared" si="19"/>
        <v>0</v>
      </c>
    </row>
    <row r="451" spans="1:7" x14ac:dyDescent="0.25">
      <c r="A451" s="23" t="s">
        <v>1869</v>
      </c>
      <c r="B451" s="40" t="s">
        <v>524</v>
      </c>
      <c r="C451" s="96"/>
      <c r="D451" s="97"/>
      <c r="E451" s="87"/>
      <c r="F451" s="102">
        <f t="shared" si="18"/>
        <v>0</v>
      </c>
      <c r="G451" s="102">
        <f t="shared" si="19"/>
        <v>0</v>
      </c>
    </row>
    <row r="452" spans="1:7" x14ac:dyDescent="0.25">
      <c r="A452" s="23" t="s">
        <v>1870</v>
      </c>
      <c r="B452" s="40" t="s">
        <v>90</v>
      </c>
      <c r="C452" s="98">
        <f>SUM(C428:C451)</f>
        <v>38203.61</v>
      </c>
      <c r="D452" s="47">
        <f>SUM(D428:D451)</f>
        <v>3601</v>
      </c>
      <c r="E452" s="87"/>
      <c r="F452" s="111">
        <f>SUM(F428:F451)</f>
        <v>1</v>
      </c>
      <c r="G452" s="111">
        <f>SUM(G428:G451)</f>
        <v>0.99999999999999989</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0.51100000000000001</v>
      </c>
      <c r="G476" s="23"/>
    </row>
    <row r="477" spans="1:7" x14ac:dyDescent="0.25">
      <c r="G477" s="23"/>
    </row>
    <row r="478" spans="1:7" x14ac:dyDescent="0.25">
      <c r="B478" s="40" t="s">
        <v>635</v>
      </c>
      <c r="G478" s="23"/>
    </row>
    <row r="479" spans="1:7" x14ac:dyDescent="0.25">
      <c r="A479" s="23" t="s">
        <v>1718</v>
      </c>
      <c r="B479" s="23" t="s">
        <v>637</v>
      </c>
      <c r="C479" s="96">
        <v>29985.599999999999</v>
      </c>
      <c r="D479" s="97">
        <v>1511</v>
      </c>
      <c r="F479" s="102">
        <f>IF($C$487=0,"",IF(C479="[Mark as ND1 if not relevant]","",C479/$C$487))</f>
        <v>0.78488938215246729</v>
      </c>
      <c r="G479" s="102">
        <f>IF($D$487=0,"",IF(D479="[Mark as ND1 if not relevant]","",D479/$D$487))</f>
        <v>0.41960566509302971</v>
      </c>
    </row>
    <row r="480" spans="1:7" x14ac:dyDescent="0.25">
      <c r="A480" s="23" t="s">
        <v>1719</v>
      </c>
      <c r="B480" s="23" t="s">
        <v>639</v>
      </c>
      <c r="C480" s="96">
        <v>4493.7</v>
      </c>
      <c r="D480" s="97">
        <v>662</v>
      </c>
      <c r="F480" s="102">
        <f t="shared" ref="F480:F486" si="22">IF($C$487=0,"",IF(C480="[Mark as ND1 if not relevant]","",C480/$C$487))</f>
        <v>0.11762504057209268</v>
      </c>
      <c r="G480" s="102">
        <f t="shared" ref="G480:G486" si="23">IF($D$487=0,"",IF(D480="[Mark as ND1 if not relevant]","",D480/$D$487))</f>
        <v>0.18383782282699251</v>
      </c>
    </row>
    <row r="481" spans="1:7" x14ac:dyDescent="0.25">
      <c r="A481" s="23" t="s">
        <v>1720</v>
      </c>
      <c r="B481" s="23" t="s">
        <v>641</v>
      </c>
      <c r="C481" s="96">
        <v>2374.4</v>
      </c>
      <c r="D481" s="97">
        <v>792</v>
      </c>
      <c r="F481" s="102">
        <f t="shared" si="22"/>
        <v>6.2151210880649996E-2</v>
      </c>
      <c r="G481" s="102">
        <f t="shared" si="23"/>
        <v>0.21993890585948347</v>
      </c>
    </row>
    <row r="482" spans="1:7" x14ac:dyDescent="0.25">
      <c r="A482" s="23" t="s">
        <v>1721</v>
      </c>
      <c r="B482" s="23" t="s">
        <v>643</v>
      </c>
      <c r="C482" s="96">
        <v>690.5</v>
      </c>
      <c r="D482" s="97">
        <v>404</v>
      </c>
      <c r="F482" s="102">
        <f t="shared" si="22"/>
        <v>1.8074212901401963E-2</v>
      </c>
      <c r="G482" s="102">
        <f t="shared" si="23"/>
        <v>0.11219105803943349</v>
      </c>
    </row>
    <row r="483" spans="1:7" x14ac:dyDescent="0.25">
      <c r="A483" s="23" t="s">
        <v>1722</v>
      </c>
      <c r="B483" s="23" t="s">
        <v>645</v>
      </c>
      <c r="C483" s="96">
        <v>272.10000000000002</v>
      </c>
      <c r="D483" s="97">
        <v>101</v>
      </c>
      <c r="F483" s="102">
        <f t="shared" si="22"/>
        <v>7.1223654315300134E-3</v>
      </c>
      <c r="G483" s="102">
        <f t="shared" si="23"/>
        <v>2.8047764509858374E-2</v>
      </c>
    </row>
    <row r="484" spans="1:7" x14ac:dyDescent="0.25">
      <c r="A484" s="23" t="s">
        <v>1723</v>
      </c>
      <c r="B484" s="23" t="s">
        <v>647</v>
      </c>
      <c r="C484" s="96">
        <v>153.30000000000001</v>
      </c>
      <c r="D484" s="97">
        <v>69</v>
      </c>
      <c r="F484" s="102">
        <f t="shared" si="22"/>
        <v>4.0127108440042303E-3</v>
      </c>
      <c r="G484" s="102">
        <f t="shared" si="23"/>
        <v>1.9161344071091362E-2</v>
      </c>
    </row>
    <row r="485" spans="1:7" x14ac:dyDescent="0.25">
      <c r="A485" s="23" t="s">
        <v>1724</v>
      </c>
      <c r="B485" s="23" t="s">
        <v>649</v>
      </c>
      <c r="C485" s="96">
        <v>92.6</v>
      </c>
      <c r="D485" s="97">
        <v>48</v>
      </c>
      <c r="F485" s="102">
        <f t="shared" si="22"/>
        <v>2.4238553434754841E-3</v>
      </c>
      <c r="G485" s="102">
        <f t="shared" si="23"/>
        <v>1.3329630658150514E-2</v>
      </c>
    </row>
    <row r="486" spans="1:7" x14ac:dyDescent="0.25">
      <c r="A486" s="23" t="s">
        <v>1725</v>
      </c>
      <c r="B486" s="23" t="s">
        <v>651</v>
      </c>
      <c r="C486" s="96">
        <v>141.4</v>
      </c>
      <c r="D486" s="97">
        <v>14</v>
      </c>
      <c r="F486" s="102">
        <f t="shared" si="22"/>
        <v>3.7012218743783312E-3</v>
      </c>
      <c r="G486" s="102">
        <f t="shared" si="23"/>
        <v>3.8878089419605664E-3</v>
      </c>
    </row>
    <row r="487" spans="1:7" x14ac:dyDescent="0.25">
      <c r="A487" s="23" t="s">
        <v>1726</v>
      </c>
      <c r="B487" s="49" t="s">
        <v>90</v>
      </c>
      <c r="C487" s="96">
        <f>SUM(C479:C486)</f>
        <v>38203.599999999999</v>
      </c>
      <c r="D487" s="97">
        <f>SUM(D479:D486)</f>
        <v>3601</v>
      </c>
      <c r="F487" s="93">
        <f>SUM(F479:F486)</f>
        <v>1</v>
      </c>
      <c r="G487" s="93">
        <f>SUM(G479:G486)</f>
        <v>1</v>
      </c>
    </row>
    <row r="488" spans="1:7" outlineLevel="1" x14ac:dyDescent="0.25">
      <c r="A488" s="23" t="s">
        <v>1727</v>
      </c>
      <c r="B488" s="51" t="s">
        <v>654</v>
      </c>
      <c r="C488" s="96"/>
      <c r="D488" s="97"/>
      <c r="F488" s="102">
        <f t="shared" ref="F488:F493" si="24">IF($C$487=0,"",IF(C488="[for completion]","",C488/$C$487))</f>
        <v>0</v>
      </c>
      <c r="G488" s="102">
        <f t="shared" ref="G488:G493" si="25">IF($D$487=0,"",IF(D488="[for completion]","",D488/$D$487))</f>
        <v>0</v>
      </c>
    </row>
    <row r="489" spans="1:7" outlineLevel="1" x14ac:dyDescent="0.25">
      <c r="A489" s="23" t="s">
        <v>1728</v>
      </c>
      <c r="B489" s="51" t="s">
        <v>656</v>
      </c>
      <c r="C489" s="96"/>
      <c r="D489" s="97"/>
      <c r="F489" s="102">
        <f t="shared" si="24"/>
        <v>0</v>
      </c>
      <c r="G489" s="102">
        <f t="shared" si="25"/>
        <v>0</v>
      </c>
    </row>
    <row r="490" spans="1:7" outlineLevel="1" x14ac:dyDescent="0.25">
      <c r="A490" s="23" t="s">
        <v>1729</v>
      </c>
      <c r="B490" s="51" t="s">
        <v>658</v>
      </c>
      <c r="C490" s="96"/>
      <c r="D490" s="97"/>
      <c r="F490" s="102">
        <f t="shared" si="24"/>
        <v>0</v>
      </c>
      <c r="G490" s="102">
        <f t="shared" si="25"/>
        <v>0</v>
      </c>
    </row>
    <row r="491" spans="1:7" outlineLevel="1" x14ac:dyDescent="0.25">
      <c r="A491" s="23" t="s">
        <v>1730</v>
      </c>
      <c r="B491" s="51" t="s">
        <v>660</v>
      </c>
      <c r="C491" s="96"/>
      <c r="D491" s="97"/>
      <c r="F491" s="102">
        <f t="shared" si="24"/>
        <v>0</v>
      </c>
      <c r="G491" s="102">
        <f t="shared" si="25"/>
        <v>0</v>
      </c>
    </row>
    <row r="492" spans="1:7" outlineLevel="1" x14ac:dyDescent="0.25">
      <c r="A492" s="23" t="s">
        <v>1731</v>
      </c>
      <c r="B492" s="51" t="s">
        <v>662</v>
      </c>
      <c r="C492" s="96"/>
      <c r="D492" s="97"/>
      <c r="F492" s="102">
        <f t="shared" si="24"/>
        <v>0</v>
      </c>
      <c r="G492" s="102">
        <f t="shared" si="25"/>
        <v>0</v>
      </c>
    </row>
    <row r="493" spans="1:7" outlineLevel="1" x14ac:dyDescent="0.25">
      <c r="A493" s="23" t="s">
        <v>1732</v>
      </c>
      <c r="B493" s="51" t="s">
        <v>664</v>
      </c>
      <c r="C493" s="96"/>
      <c r="D493" s="97"/>
      <c r="F493" s="102">
        <f t="shared" si="24"/>
        <v>0</v>
      </c>
      <c r="G493" s="102">
        <f t="shared" si="25"/>
        <v>0</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0.56799999999999995</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0.222</v>
      </c>
      <c r="G502" s="23"/>
    </row>
    <row r="503" spans="1:7" x14ac:dyDescent="0.25">
      <c r="A503" s="23" t="s">
        <v>2003</v>
      </c>
      <c r="B503" s="40" t="s">
        <v>726</v>
      </c>
      <c r="C503" s="93">
        <v>0.19600000000000001</v>
      </c>
      <c r="G503" s="23"/>
    </row>
    <row r="504" spans="1:7" x14ac:dyDescent="0.25">
      <c r="A504" s="23" t="s">
        <v>2004</v>
      </c>
      <c r="B504" s="40" t="s">
        <v>727</v>
      </c>
      <c r="C504" s="93">
        <v>1.4E-2</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2316</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2338</v>
      </c>
      <c r="C526" s="96">
        <v>258.50586290000001</v>
      </c>
      <c r="D526" s="97">
        <v>6</v>
      </c>
      <c r="E526" s="29"/>
      <c r="F526" s="102">
        <f>IF($C$544=0,"",IF(C526="[for completion]","",IF(C526="","",C526/$C$544)))</f>
        <v>6.7665313040969639E-3</v>
      </c>
      <c r="G526" s="102">
        <f>IF($D$544=0,"",IF(D526="[for completion]","",IF(D526="","",D526/$D$544)))</f>
        <v>1.6662038322688142E-3</v>
      </c>
    </row>
    <row r="527" spans="1:7" customFormat="1" x14ac:dyDescent="0.25">
      <c r="A527" s="23" t="s">
        <v>2092</v>
      </c>
      <c r="B527" s="40" t="s">
        <v>2927</v>
      </c>
      <c r="C527" s="96">
        <v>606.06498108999995</v>
      </c>
      <c r="D527" s="97">
        <v>29</v>
      </c>
      <c r="E527" s="29"/>
      <c r="F527" s="102">
        <f t="shared" ref="F527:F543" si="26">IF($C$544=0,"",IF(C527="[for completion]","",IF(C527="","",C527/$C$544)))</f>
        <v>1.5864079912372538E-2</v>
      </c>
      <c r="G527" s="102">
        <f t="shared" ref="G527:G543" si="27">IF($D$544=0,"",IF(D527="[for completion]","",IF(D527="","",D527/$D$544)))</f>
        <v>8.0533185226326024E-3</v>
      </c>
    </row>
    <row r="528" spans="1:7" customFormat="1" x14ac:dyDescent="0.25">
      <c r="A528" s="23" t="s">
        <v>2093</v>
      </c>
      <c r="B528" s="40" t="s">
        <v>2928</v>
      </c>
      <c r="C528" s="96">
        <v>1711.6980714700001</v>
      </c>
      <c r="D528" s="97">
        <v>85</v>
      </c>
      <c r="E528" s="29"/>
      <c r="F528" s="102">
        <f t="shared" si="26"/>
        <v>4.4804626300660039E-2</v>
      </c>
      <c r="G528" s="102">
        <f t="shared" si="27"/>
        <v>2.360455429047487E-2</v>
      </c>
    </row>
    <row r="529" spans="1:7" customFormat="1" x14ac:dyDescent="0.25">
      <c r="A529" s="23" t="s">
        <v>2094</v>
      </c>
      <c r="B529" s="40" t="s">
        <v>2929</v>
      </c>
      <c r="C529" s="96">
        <v>1767.2891908700001</v>
      </c>
      <c r="D529" s="97">
        <v>138</v>
      </c>
      <c r="E529" s="29"/>
      <c r="F529" s="102">
        <f t="shared" si="26"/>
        <v>4.6259754031342901E-2</v>
      </c>
      <c r="G529" s="102">
        <f t="shared" si="27"/>
        <v>3.8322688142182725E-2</v>
      </c>
    </row>
    <row r="530" spans="1:7" customFormat="1" x14ac:dyDescent="0.25">
      <c r="A530" s="23" t="s">
        <v>2095</v>
      </c>
      <c r="B530" s="40" t="s">
        <v>2930</v>
      </c>
      <c r="C530" s="96">
        <v>1919.2676537899999</v>
      </c>
      <c r="D530" s="97">
        <v>152</v>
      </c>
      <c r="E530" s="29"/>
      <c r="F530" s="102">
        <f t="shared" si="26"/>
        <v>5.0237872807297045E-2</v>
      </c>
      <c r="G530" s="102">
        <f t="shared" si="27"/>
        <v>4.2210497084143296E-2</v>
      </c>
    </row>
    <row r="531" spans="1:7" customFormat="1" x14ac:dyDescent="0.25">
      <c r="A531" s="23" t="s">
        <v>2096</v>
      </c>
      <c r="B531" s="40" t="s">
        <v>2931</v>
      </c>
      <c r="C531" s="96">
        <v>1634.4958642300001</v>
      </c>
      <c r="D531" s="97">
        <v>99</v>
      </c>
      <c r="E531" s="29"/>
      <c r="F531" s="102">
        <f t="shared" si="26"/>
        <v>4.278381661311758E-2</v>
      </c>
      <c r="G531" s="102">
        <f t="shared" si="27"/>
        <v>2.7492363232435434E-2</v>
      </c>
    </row>
    <row r="532" spans="1:7" customFormat="1" x14ac:dyDescent="0.25">
      <c r="A532" s="23" t="s">
        <v>2097</v>
      </c>
      <c r="B532" s="40" t="s">
        <v>2932</v>
      </c>
      <c r="C532" s="96">
        <v>553.02550093000002</v>
      </c>
      <c r="D532" s="97">
        <v>72</v>
      </c>
      <c r="E532" s="29"/>
      <c r="F532" s="102">
        <f t="shared" si="26"/>
        <v>1.4475742724080204E-2</v>
      </c>
      <c r="G532" s="102">
        <f t="shared" si="27"/>
        <v>1.9994445987225769E-2</v>
      </c>
    </row>
    <row r="533" spans="1:7" customFormat="1" x14ac:dyDescent="0.25">
      <c r="A533" s="23" t="s">
        <v>2098</v>
      </c>
      <c r="B533" s="40"/>
      <c r="C533" s="96"/>
      <c r="D533" s="97"/>
      <c r="E533" s="29"/>
      <c r="F533" s="102" t="str">
        <f t="shared" si="26"/>
        <v/>
      </c>
      <c r="G533" s="102" t="str">
        <f t="shared" si="27"/>
        <v/>
      </c>
    </row>
    <row r="534" spans="1:7" customFormat="1" x14ac:dyDescent="0.25">
      <c r="A534" s="23" t="s">
        <v>2099</v>
      </c>
      <c r="B534" s="40" t="s">
        <v>2933</v>
      </c>
      <c r="C534" s="96"/>
      <c r="D534" s="97"/>
      <c r="E534" s="29"/>
      <c r="F534" s="102" t="str">
        <f t="shared" si="26"/>
        <v/>
      </c>
      <c r="G534" s="102" t="str">
        <f t="shared" si="27"/>
        <v/>
      </c>
    </row>
    <row r="535" spans="1:7" customFormat="1" x14ac:dyDescent="0.25">
      <c r="A535" s="23" t="s">
        <v>2100</v>
      </c>
      <c r="B535" s="40" t="s">
        <v>2934</v>
      </c>
      <c r="C535" s="96"/>
      <c r="D535" s="97"/>
      <c r="E535" s="29"/>
      <c r="F535" s="102" t="str">
        <f t="shared" si="26"/>
        <v/>
      </c>
      <c r="G535" s="102" t="str">
        <f t="shared" si="27"/>
        <v/>
      </c>
    </row>
    <row r="536" spans="1:7" customFormat="1" x14ac:dyDescent="0.25">
      <c r="A536" s="23" t="s">
        <v>2101</v>
      </c>
      <c r="B536" s="40" t="s">
        <v>2935</v>
      </c>
      <c r="C536" s="96"/>
      <c r="D536" s="97"/>
      <c r="E536" s="29"/>
      <c r="F536" s="102" t="str">
        <f t="shared" si="26"/>
        <v/>
      </c>
      <c r="G536" s="102" t="str">
        <f t="shared" si="27"/>
        <v/>
      </c>
    </row>
    <row r="537" spans="1:7" customFormat="1" x14ac:dyDescent="0.25">
      <c r="A537" s="23" t="s">
        <v>2102</v>
      </c>
      <c r="B537" s="40" t="s">
        <v>2936</v>
      </c>
      <c r="C537" s="96"/>
      <c r="D537" s="97"/>
      <c r="E537" s="29"/>
      <c r="F537" s="102" t="str">
        <f t="shared" si="26"/>
        <v/>
      </c>
      <c r="G537" s="102" t="str">
        <f t="shared" si="27"/>
        <v/>
      </c>
    </row>
    <row r="538" spans="1:7" customFormat="1" x14ac:dyDescent="0.25">
      <c r="A538" s="23" t="s">
        <v>2103</v>
      </c>
      <c r="B538" s="40" t="s">
        <v>2937</v>
      </c>
      <c r="C538" s="96"/>
      <c r="D538" s="97"/>
      <c r="E538" s="29"/>
      <c r="F538" s="102" t="str">
        <f t="shared" si="26"/>
        <v/>
      </c>
      <c r="G538" s="102" t="str">
        <f t="shared" si="27"/>
        <v/>
      </c>
    </row>
    <row r="539" spans="1:7" customFormat="1" x14ac:dyDescent="0.25">
      <c r="A539" s="23" t="s">
        <v>2104</v>
      </c>
      <c r="B539" s="40" t="s">
        <v>2938</v>
      </c>
      <c r="C539" s="96"/>
      <c r="D539" s="97"/>
      <c r="E539" s="29"/>
      <c r="F539" s="102" t="str">
        <f t="shared" si="26"/>
        <v/>
      </c>
      <c r="G539" s="102" t="str">
        <f t="shared" si="27"/>
        <v/>
      </c>
    </row>
    <row r="540" spans="1:7" customFormat="1" x14ac:dyDescent="0.25">
      <c r="A540" s="23" t="s">
        <v>2105</v>
      </c>
      <c r="B540" s="40" t="s">
        <v>2939</v>
      </c>
      <c r="C540" s="96"/>
      <c r="D540" s="97"/>
      <c r="E540" s="29"/>
      <c r="F540" s="102" t="str">
        <f t="shared" si="26"/>
        <v/>
      </c>
      <c r="G540" s="102" t="str">
        <f t="shared" si="27"/>
        <v/>
      </c>
    </row>
    <row r="541" spans="1:7" customFormat="1" x14ac:dyDescent="0.25">
      <c r="A541" s="23" t="s">
        <v>2106</v>
      </c>
      <c r="B541" s="40"/>
      <c r="C541" s="96"/>
      <c r="D541" s="97"/>
      <c r="E541" s="29"/>
      <c r="F541" s="102" t="str">
        <f t="shared" si="26"/>
        <v/>
      </c>
      <c r="G541" s="102" t="str">
        <f t="shared" si="27"/>
        <v/>
      </c>
    </row>
    <row r="542" spans="1:7" customFormat="1" x14ac:dyDescent="0.25">
      <c r="A542" s="23" t="s">
        <v>2107</v>
      </c>
      <c r="B542" s="40"/>
      <c r="C542" s="96"/>
      <c r="D542" s="97"/>
      <c r="E542" s="29"/>
      <c r="F542" s="102" t="str">
        <f t="shared" si="26"/>
        <v/>
      </c>
      <c r="G542" s="102" t="str">
        <f t="shared" si="27"/>
        <v/>
      </c>
    </row>
    <row r="543" spans="1:7" customFormat="1" x14ac:dyDescent="0.25">
      <c r="A543" s="23" t="s">
        <v>2108</v>
      </c>
      <c r="B543" s="40" t="s">
        <v>1577</v>
      </c>
      <c r="C543" s="96">
        <v>29753.253993580001</v>
      </c>
      <c r="D543" s="97">
        <v>3020</v>
      </c>
      <c r="E543" s="29"/>
      <c r="F543" s="102">
        <f t="shared" si="26"/>
        <v>0.77880757630703268</v>
      </c>
      <c r="G543" s="102">
        <f t="shared" si="27"/>
        <v>0.83865592890863649</v>
      </c>
    </row>
    <row r="544" spans="1:7" customFormat="1" x14ac:dyDescent="0.25">
      <c r="A544" s="23" t="s">
        <v>2109</v>
      </c>
      <c r="B544" s="40" t="s">
        <v>90</v>
      </c>
      <c r="C544" s="96">
        <f>SUM(C526:C543)</f>
        <v>38203.601118860002</v>
      </c>
      <c r="D544" s="97">
        <f>SUM(D526:D543)</f>
        <v>3601</v>
      </c>
      <c r="E544" s="29"/>
      <c r="F544" s="93">
        <f>SUM(F526:F543)</f>
        <v>1</v>
      </c>
      <c r="G544" s="93">
        <f>SUM(G526:G543)</f>
        <v>1</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2940</v>
      </c>
      <c r="C549" s="96">
        <v>3206.3505082900001</v>
      </c>
      <c r="D549" s="97">
        <v>186</v>
      </c>
      <c r="E549" s="29"/>
      <c r="F549" s="102">
        <f>IF($C$567=0,"",IF(C549="[for completion]","",IF(C549="","",C549/$C$567)))</f>
        <v>8.3927965280401765E-2</v>
      </c>
      <c r="G549" s="102">
        <f>IF($D$567=0,"",IF(D549="[for completion]","",IF(D549="","",D549/$D$567)))</f>
        <v>5.165231880033324E-2</v>
      </c>
    </row>
    <row r="550" spans="1:7" customFormat="1" x14ac:dyDescent="0.25">
      <c r="A550" s="23" t="s">
        <v>2114</v>
      </c>
      <c r="B550" s="40">
        <v>107</v>
      </c>
      <c r="C550" s="96">
        <v>833.90846798999996</v>
      </c>
      <c r="D550" s="97">
        <v>70</v>
      </c>
      <c r="E550" s="29"/>
      <c r="F550" s="102">
        <f t="shared" ref="F550:F566" si="28">IF($C$567=0,"",IF(C550="[for completion]","",IF(C550="","",C550/$C$567)))</f>
        <v>2.1828006878082593E-2</v>
      </c>
      <c r="G550" s="102">
        <f t="shared" ref="G550:G566" si="29">IF($D$567=0,"",IF(D550="[for completion]","",IF(D550="","",D550/$D$567)))</f>
        <v>1.9439044709802834E-2</v>
      </c>
    </row>
    <row r="551" spans="1:7" customFormat="1" x14ac:dyDescent="0.25">
      <c r="A551" s="23" t="s">
        <v>2115</v>
      </c>
      <c r="B551" s="40">
        <v>110</v>
      </c>
      <c r="C551" s="96">
        <v>86.785810280000007</v>
      </c>
      <c r="D551" s="97">
        <v>12</v>
      </c>
      <c r="E551" s="29"/>
      <c r="F551" s="102">
        <f t="shared" si="28"/>
        <v>2.2716657000472237E-3</v>
      </c>
      <c r="G551" s="102">
        <f t="shared" si="29"/>
        <v>3.3324076645376284E-3</v>
      </c>
    </row>
    <row r="552" spans="1:7" customFormat="1" x14ac:dyDescent="0.25">
      <c r="A552" s="23" t="s">
        <v>2116</v>
      </c>
      <c r="B552" s="40">
        <v>126</v>
      </c>
      <c r="C552" s="96">
        <v>1191.25016585</v>
      </c>
      <c r="D552" s="97">
        <v>90</v>
      </c>
      <c r="E552" s="29"/>
      <c r="F552" s="102">
        <f t="shared" si="28"/>
        <v>3.1181619820177493E-2</v>
      </c>
      <c r="G552" s="102">
        <f t="shared" si="29"/>
        <v>2.4993057484032213E-2</v>
      </c>
    </row>
    <row r="553" spans="1:7" customFormat="1" x14ac:dyDescent="0.25">
      <c r="A553" s="23" t="s">
        <v>2117</v>
      </c>
      <c r="B553" s="40">
        <v>155</v>
      </c>
      <c r="C553" s="96">
        <v>1199.0423763399999</v>
      </c>
      <c r="D553" s="97">
        <v>110</v>
      </c>
      <c r="E553" s="29"/>
      <c r="F553" s="102">
        <f t="shared" si="28"/>
        <v>3.1385585160139985E-2</v>
      </c>
      <c r="G553" s="102">
        <f t="shared" si="29"/>
        <v>3.0547070258261595E-2</v>
      </c>
    </row>
    <row r="554" spans="1:7" customFormat="1" x14ac:dyDescent="0.25">
      <c r="A554" s="23" t="s">
        <v>2118</v>
      </c>
      <c r="B554" s="40">
        <v>168</v>
      </c>
      <c r="C554" s="96">
        <v>450.99584546</v>
      </c>
      <c r="D554" s="97">
        <v>31</v>
      </c>
      <c r="E554" s="29"/>
      <c r="F554" s="102">
        <f t="shared" si="28"/>
        <v>1.1805061100309638E-2</v>
      </c>
      <c r="G554" s="102">
        <f t="shared" si="29"/>
        <v>8.60871980005554E-3</v>
      </c>
    </row>
    <row r="555" spans="1:7" customFormat="1" x14ac:dyDescent="0.25">
      <c r="A555" s="23" t="s">
        <v>2119</v>
      </c>
      <c r="B555" s="40">
        <v>177</v>
      </c>
      <c r="C555" s="96">
        <v>329.84285955000001</v>
      </c>
      <c r="D555" s="97">
        <v>17</v>
      </c>
      <c r="E555" s="29"/>
      <c r="F555" s="102">
        <f t="shared" si="28"/>
        <v>8.6338159202265941E-3</v>
      </c>
      <c r="G555" s="102">
        <f t="shared" si="29"/>
        <v>4.7209108580949736E-3</v>
      </c>
    </row>
    <row r="556" spans="1:7" customFormat="1" x14ac:dyDescent="0.25">
      <c r="A556" s="23" t="s">
        <v>2120</v>
      </c>
      <c r="B556" s="40">
        <v>204</v>
      </c>
      <c r="C556" s="96">
        <v>906.28107596999996</v>
      </c>
      <c r="D556" s="97">
        <v>30</v>
      </c>
      <c r="E556" s="29"/>
      <c r="F556" s="102">
        <f t="shared" si="28"/>
        <v>2.3722399183007788E-2</v>
      </c>
      <c r="G556" s="102">
        <f t="shared" si="29"/>
        <v>8.3310191613440703E-3</v>
      </c>
    </row>
    <row r="557" spans="1:7" customFormat="1" x14ac:dyDescent="0.25">
      <c r="A557" s="23" t="s">
        <v>2121</v>
      </c>
      <c r="B557" s="40">
        <v>228</v>
      </c>
      <c r="C557" s="96">
        <v>165.72361051999999</v>
      </c>
      <c r="D557" s="97">
        <v>23</v>
      </c>
      <c r="E557" s="29"/>
      <c r="F557" s="102">
        <f t="shared" si="28"/>
        <v>4.3379054766171533E-3</v>
      </c>
      <c r="G557" s="102">
        <f t="shared" si="29"/>
        <v>6.387114690363788E-3</v>
      </c>
    </row>
    <row r="558" spans="1:7" customFormat="1" x14ac:dyDescent="0.25">
      <c r="A558" s="23" t="s">
        <v>2122</v>
      </c>
      <c r="B558" s="40">
        <v>246</v>
      </c>
      <c r="C558" s="96">
        <v>141.153685</v>
      </c>
      <c r="D558" s="97">
        <v>11</v>
      </c>
      <c r="E558" s="29"/>
      <c r="F558" s="102">
        <f t="shared" si="28"/>
        <v>3.6947743371322276E-3</v>
      </c>
      <c r="G558" s="102">
        <f t="shared" si="29"/>
        <v>3.0547070258261596E-3</v>
      </c>
    </row>
    <row r="559" spans="1:7" customFormat="1" x14ac:dyDescent="0.25">
      <c r="A559" s="23" t="s">
        <v>2123</v>
      </c>
      <c r="B559" s="40">
        <v>253</v>
      </c>
      <c r="C559" s="96">
        <v>19.381250479999999</v>
      </c>
      <c r="D559" s="97">
        <v>4</v>
      </c>
      <c r="E559" s="29"/>
      <c r="F559" s="102">
        <f t="shared" si="28"/>
        <v>5.0731475338412638E-4</v>
      </c>
      <c r="G559" s="102">
        <f t="shared" si="29"/>
        <v>1.1108025548458762E-3</v>
      </c>
    </row>
    <row r="560" spans="1:7" customFormat="1" x14ac:dyDescent="0.25">
      <c r="A560" s="23" t="s">
        <v>2124</v>
      </c>
      <c r="B560" s="40">
        <v>261</v>
      </c>
      <c r="C560" s="96">
        <v>19.123120610000001</v>
      </c>
      <c r="D560" s="97">
        <v>5</v>
      </c>
      <c r="E560" s="29"/>
      <c r="F560" s="102">
        <f t="shared" si="28"/>
        <v>5.0055806389831341E-4</v>
      </c>
      <c r="G560" s="102">
        <f t="shared" si="29"/>
        <v>1.3885031935573452E-3</v>
      </c>
    </row>
    <row r="561" spans="1:7" customFormat="1" x14ac:dyDescent="0.25">
      <c r="A561" s="23" t="s">
        <v>2125</v>
      </c>
      <c r="B561" s="40">
        <v>313</v>
      </c>
      <c r="C561" s="96">
        <v>276.01734320999998</v>
      </c>
      <c r="D561" s="97">
        <v>19</v>
      </c>
      <c r="E561" s="29"/>
      <c r="F561" s="102">
        <f t="shared" si="28"/>
        <v>7.2249038081841528E-3</v>
      </c>
      <c r="G561" s="102">
        <f t="shared" si="29"/>
        <v>5.276312135517912E-3</v>
      </c>
    </row>
    <row r="562" spans="1:7" customFormat="1" x14ac:dyDescent="0.25">
      <c r="A562" s="23" t="s">
        <v>2126</v>
      </c>
      <c r="B562" s="40">
        <v>389</v>
      </c>
      <c r="C562" s="96">
        <v>63.356925230000002</v>
      </c>
      <c r="D562" s="97">
        <v>8</v>
      </c>
      <c r="E562" s="29"/>
      <c r="F562" s="102">
        <f t="shared" si="28"/>
        <v>1.6584019143347859E-3</v>
      </c>
      <c r="G562" s="102">
        <f t="shared" si="29"/>
        <v>2.2216051096917524E-3</v>
      </c>
    </row>
    <row r="563" spans="1:7" customFormat="1" x14ac:dyDescent="0.25">
      <c r="A563" s="23" t="s">
        <v>2127</v>
      </c>
      <c r="B563" s="40" t="s">
        <v>2941</v>
      </c>
      <c r="C563" s="96">
        <v>14.32771765</v>
      </c>
      <c r="D563" s="97">
        <v>3</v>
      </c>
      <c r="E563" s="29"/>
      <c r="F563" s="102">
        <f t="shared" si="28"/>
        <v>3.7503578799870846E-4</v>
      </c>
      <c r="G563" s="102">
        <f t="shared" si="29"/>
        <v>8.331019161344071E-4</v>
      </c>
    </row>
    <row r="564" spans="1:7" customFormat="1" x14ac:dyDescent="0.25">
      <c r="A564" s="23" t="s">
        <v>2128</v>
      </c>
      <c r="B564" s="40"/>
      <c r="C564" s="96"/>
      <c r="D564" s="97"/>
      <c r="E564" s="29"/>
      <c r="F564" s="102" t="str">
        <f t="shared" si="28"/>
        <v/>
      </c>
      <c r="G564" s="102" t="str">
        <f t="shared" si="29"/>
        <v/>
      </c>
    </row>
    <row r="565" spans="1:7" customFormat="1" x14ac:dyDescent="0.25">
      <c r="A565" s="23" t="s">
        <v>2129</v>
      </c>
      <c r="B565" s="40"/>
      <c r="C565" s="96"/>
      <c r="D565" s="97"/>
      <c r="E565" s="29"/>
      <c r="F565" s="102" t="str">
        <f t="shared" si="28"/>
        <v/>
      </c>
      <c r="G565" s="102" t="str">
        <f t="shared" si="29"/>
        <v/>
      </c>
    </row>
    <row r="566" spans="1:7" customFormat="1" x14ac:dyDescent="0.25">
      <c r="A566" s="23" t="s">
        <v>2130</v>
      </c>
      <c r="B566" s="40" t="s">
        <v>1577</v>
      </c>
      <c r="C566" s="96">
        <v>29300.060356430004</v>
      </c>
      <c r="D566" s="97">
        <v>2982</v>
      </c>
      <c r="E566" s="29"/>
      <c r="F566" s="102">
        <f t="shared" si="28"/>
        <v>0.76694498681605749</v>
      </c>
      <c r="G566" s="102">
        <f t="shared" si="29"/>
        <v>0.82810330463760062</v>
      </c>
    </row>
    <row r="567" spans="1:7" customFormat="1" x14ac:dyDescent="0.25">
      <c r="A567" s="23" t="s">
        <v>2131</v>
      </c>
      <c r="B567" s="40" t="s">
        <v>90</v>
      </c>
      <c r="C567" s="96">
        <f>SUM(C549:C566)</f>
        <v>38203.601118860002</v>
      </c>
      <c r="D567" s="97">
        <f>SUM(D549:D566)</f>
        <v>3601</v>
      </c>
      <c r="E567" s="29"/>
      <c r="F567" s="93">
        <f>SUM(F549:F566)</f>
        <v>1</v>
      </c>
      <c r="G567" s="93">
        <f>SUM(G549:G566)</f>
        <v>1</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2323</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2316</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Normal="10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8" t="s">
        <v>2311</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161" t="s">
        <v>2908</v>
      </c>
    </row>
    <row r="7" spans="1:3" ht="30" x14ac:dyDescent="0.25">
      <c r="A7" s="1" t="s">
        <v>737</v>
      </c>
      <c r="B7" s="37" t="s">
        <v>2279</v>
      </c>
      <c r="C7" s="161" t="s">
        <v>2909</v>
      </c>
    </row>
    <row r="8" spans="1:3" ht="30" x14ac:dyDescent="0.25">
      <c r="A8" s="1" t="s">
        <v>738</v>
      </c>
      <c r="B8" s="37" t="s">
        <v>2278</v>
      </c>
      <c r="C8" s="161" t="s">
        <v>2280</v>
      </c>
    </row>
    <row r="9" spans="1:3" ht="30" x14ac:dyDescent="0.25">
      <c r="A9" s="1" t="s">
        <v>739</v>
      </c>
      <c r="B9" s="37" t="s">
        <v>740</v>
      </c>
      <c r="C9" s="127" t="s">
        <v>2910</v>
      </c>
    </row>
    <row r="10" spans="1:3" ht="44.25" customHeight="1" x14ac:dyDescent="0.25">
      <c r="A10" s="1" t="s">
        <v>741</v>
      </c>
      <c r="B10" s="37" t="s">
        <v>955</v>
      </c>
      <c r="C10" s="127" t="s">
        <v>2911</v>
      </c>
    </row>
    <row r="11" spans="1:3" ht="54.75" customHeight="1" x14ac:dyDescent="0.25">
      <c r="A11" s="1" t="s">
        <v>742</v>
      </c>
      <c r="B11" s="37" t="s">
        <v>743</v>
      </c>
      <c r="C11" s="127" t="s">
        <v>2912</v>
      </c>
    </row>
    <row r="12" spans="1:3" x14ac:dyDescent="0.25">
      <c r="A12" s="1" t="s">
        <v>744</v>
      </c>
      <c r="B12" s="37" t="s">
        <v>2211</v>
      </c>
      <c r="C12" s="127" t="s">
        <v>2913</v>
      </c>
    </row>
    <row r="13" spans="1:3" ht="30" x14ac:dyDescent="0.25">
      <c r="A13" s="1" t="s">
        <v>746</v>
      </c>
      <c r="B13" s="37" t="s">
        <v>745</v>
      </c>
      <c r="C13" s="127" t="s">
        <v>2914</v>
      </c>
    </row>
    <row r="14" spans="1:3" x14ac:dyDescent="0.25">
      <c r="A14" s="1" t="s">
        <v>748</v>
      </c>
      <c r="B14" s="37" t="s">
        <v>747</v>
      </c>
      <c r="C14" s="127" t="s">
        <v>2915</v>
      </c>
    </row>
    <row r="15" spans="1:3" ht="30" x14ac:dyDescent="0.25">
      <c r="A15" s="1" t="s">
        <v>750</v>
      </c>
      <c r="B15" s="37" t="s">
        <v>749</v>
      </c>
      <c r="C15" s="127" t="s">
        <v>2916</v>
      </c>
    </row>
    <row r="16" spans="1:3" x14ac:dyDescent="0.25">
      <c r="A16" s="1" t="s">
        <v>752</v>
      </c>
      <c r="B16" s="37" t="s">
        <v>751</v>
      </c>
      <c r="C16" s="127" t="s">
        <v>2917</v>
      </c>
    </row>
    <row r="17" spans="1:3" ht="30" customHeight="1" x14ac:dyDescent="0.25">
      <c r="A17" s="1" t="s">
        <v>754</v>
      </c>
      <c r="B17" s="41" t="s">
        <v>753</v>
      </c>
      <c r="C17" s="127" t="s">
        <v>2918</v>
      </c>
    </row>
    <row r="18" spans="1:3" ht="75" x14ac:dyDescent="0.25">
      <c r="A18" s="1" t="s">
        <v>756</v>
      </c>
      <c r="B18" s="41" t="s">
        <v>755</v>
      </c>
      <c r="C18" s="127" t="s">
        <v>2919</v>
      </c>
    </row>
    <row r="19" spans="1:3" x14ac:dyDescent="0.25">
      <c r="A19" s="1" t="s">
        <v>2210</v>
      </c>
      <c r="B19" s="41" t="s">
        <v>757</v>
      </c>
      <c r="C19" s="127" t="s">
        <v>2765</v>
      </c>
    </row>
    <row r="20" spans="1:3" x14ac:dyDescent="0.25">
      <c r="A20" s="1" t="s">
        <v>2212</v>
      </c>
      <c r="B20" s="37" t="s">
        <v>2209</v>
      </c>
      <c r="C20" s="127" t="s">
        <v>2920</v>
      </c>
    </row>
    <row r="21" spans="1:3" x14ac:dyDescent="0.25">
      <c r="A21" s="1" t="s">
        <v>758</v>
      </c>
      <c r="B21" s="38" t="s">
        <v>759</v>
      </c>
      <c r="C21" s="162"/>
    </row>
    <row r="22" spans="1:3" x14ac:dyDescent="0.25">
      <c r="A22" s="1" t="s">
        <v>760</v>
      </c>
      <c r="B22" s="162"/>
      <c r="C22" s="162"/>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4" t="s">
        <v>2321</v>
      </c>
      <c r="C32" s="127"/>
    </row>
    <row r="33" spans="1:3" ht="45" outlineLevel="1" x14ac:dyDescent="0.25">
      <c r="A33" s="1" t="s">
        <v>775</v>
      </c>
      <c r="B33" s="163" t="s">
        <v>2921</v>
      </c>
      <c r="C33" s="127" t="s">
        <v>2923</v>
      </c>
    </row>
    <row r="34" spans="1:3" outlineLevel="1" x14ac:dyDescent="0.25">
      <c r="A34" s="1" t="s">
        <v>1117</v>
      </c>
      <c r="B34" s="163" t="s">
        <v>2922</v>
      </c>
      <c r="C34" s="127"/>
    </row>
    <row r="35" spans="1:3" outlineLevel="1" x14ac:dyDescent="0.25">
      <c r="A35" s="1" t="s">
        <v>1818</v>
      </c>
      <c r="B35" s="163"/>
      <c r="C35" s="127"/>
    </row>
    <row r="36" spans="1:3" outlineLevel="1" x14ac:dyDescent="0.25">
      <c r="A36" s="1" t="s">
        <v>1819</v>
      </c>
      <c r="B36" s="163"/>
      <c r="C36" s="127"/>
    </row>
    <row r="37" spans="1:3" outlineLevel="1" x14ac:dyDescent="0.25">
      <c r="A37" s="1" t="s">
        <v>1820</v>
      </c>
      <c r="B37" s="163"/>
      <c r="C37" s="127"/>
    </row>
    <row r="38" spans="1:3" outlineLevel="1" x14ac:dyDescent="0.25">
      <c r="A38" s="1" t="s">
        <v>1821</v>
      </c>
      <c r="B38" s="163"/>
      <c r="C38" s="127"/>
    </row>
    <row r="39" spans="1:3" outlineLevel="1" x14ac:dyDescent="0.25">
      <c r="A39" s="1" t="s">
        <v>1822</v>
      </c>
      <c r="B39" s="163"/>
      <c r="C39" s="127"/>
    </row>
    <row r="40" spans="1:3" outlineLevel="1" x14ac:dyDescent="0.25">
      <c r="A40" s="1" t="s">
        <v>1823</v>
      </c>
      <c r="B40"/>
      <c r="C40" s="127"/>
    </row>
    <row r="41" spans="1:3" outlineLevel="1" x14ac:dyDescent="0.25">
      <c r="A41" s="1" t="s">
        <v>1824</v>
      </c>
      <c r="B41" s="163"/>
      <c r="C41" s="127"/>
    </row>
    <row r="42" spans="1:3" outlineLevel="1" x14ac:dyDescent="0.25">
      <c r="A42" s="1" t="s">
        <v>1825</v>
      </c>
      <c r="B42" s="163"/>
      <c r="C42" s="127"/>
    </row>
    <row r="43" spans="1:3" outlineLevel="1" x14ac:dyDescent="0.25">
      <c r="A43" s="1" t="s">
        <v>1826</v>
      </c>
      <c r="B43" s="163"/>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4" t="s">
        <v>2333</v>
      </c>
      <c r="C48" s="127" t="s">
        <v>1079</v>
      </c>
    </row>
    <row r="49" spans="1:3" outlineLevel="1" x14ac:dyDescent="0.25">
      <c r="A49" s="1" t="s">
        <v>779</v>
      </c>
      <c r="B49" s="142"/>
      <c r="C49" s="127"/>
    </row>
    <row r="50" spans="1:3" outlineLevel="1" x14ac:dyDescent="0.25">
      <c r="A50" s="1" t="s">
        <v>780</v>
      </c>
      <c r="B50" s="164"/>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2"/>
    </row>
    <row r="54" spans="1:3" x14ac:dyDescent="0.25">
      <c r="A54" s="1" t="s">
        <v>1814</v>
      </c>
      <c r="B54" s="142"/>
      <c r="C54" s="162"/>
    </row>
    <row r="55" spans="1:3" x14ac:dyDescent="0.25">
      <c r="A55" s="1" t="s">
        <v>1815</v>
      </c>
      <c r="B55" s="142"/>
      <c r="C55" s="162"/>
    </row>
    <row r="56" spans="1:3" x14ac:dyDescent="0.25">
      <c r="A56" s="1" t="s">
        <v>1816</v>
      </c>
      <c r="B56" s="142"/>
      <c r="C56" s="162"/>
    </row>
    <row r="57" spans="1:3" x14ac:dyDescent="0.25">
      <c r="A57" s="1" t="s">
        <v>1817</v>
      </c>
      <c r="B57" s="142"/>
      <c r="C57" s="162"/>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4"/>
      <c r="C4" s="175"/>
    </row>
    <row r="5" spans="2:4" ht="191.25" customHeight="1" x14ac:dyDescent="0.25">
      <c r="B5" s="176"/>
      <c r="C5" s="474"/>
      <c r="D5" s="474"/>
    </row>
    <row r="6" spans="2:4" ht="191.25" customHeight="1" x14ac:dyDescent="0.25">
      <c r="B6" s="176"/>
      <c r="C6" s="177"/>
      <c r="D6" s="177"/>
    </row>
    <row r="7" spans="2:4" ht="124.5" customHeight="1" x14ac:dyDescent="0.25">
      <c r="C7" s="178"/>
    </row>
    <row r="8" spans="2:4" ht="27.75" customHeight="1" x14ac:dyDescent="0.25">
      <c r="B8" s="179"/>
      <c r="C8" s="180"/>
    </row>
    <row r="9" spans="2:4" ht="27.75" customHeight="1" x14ac:dyDescent="0.25">
      <c r="C9" s="18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5" bestFit="1" customWidth="1"/>
    <col min="3" max="3" width="1.5703125" style="186" customWidth="1"/>
    <col min="4" max="4" width="71" style="185" customWidth="1"/>
    <col min="5" max="6" width="23.5703125" style="185" customWidth="1"/>
    <col min="7" max="7" width="1.85546875" style="185" customWidth="1"/>
    <col min="8" max="8" width="15.85546875" style="185"/>
    <col min="9" max="9" width="6.140625" style="185" customWidth="1"/>
    <col min="10" max="16384" width="15.85546875" style="185"/>
  </cols>
  <sheetData>
    <row r="1" spans="2:4" s="18" customFormat="1" ht="12" customHeight="1" x14ac:dyDescent="0.25">
      <c r="C1" s="181"/>
    </row>
    <row r="2" spans="2:4" s="18" customFormat="1" ht="12" customHeight="1" x14ac:dyDescent="0.25">
      <c r="C2" s="181"/>
    </row>
    <row r="3" spans="2:4" s="18" customFormat="1" ht="12" customHeight="1" x14ac:dyDescent="0.25">
      <c r="C3" s="181"/>
    </row>
    <row r="4" spans="2:4" s="18" customFormat="1" ht="15.75" customHeight="1" x14ac:dyDescent="0.25">
      <c r="C4" s="181"/>
    </row>
    <row r="5" spans="2:4" s="18" customFormat="1" ht="24" customHeight="1" x14ac:dyDescent="0.4">
      <c r="B5" s="475" t="s">
        <v>2334</v>
      </c>
      <c r="C5" s="475"/>
      <c r="D5" s="475"/>
    </row>
    <row r="6" spans="2:4" s="18" customFormat="1" ht="6" customHeight="1" x14ac:dyDescent="0.25">
      <c r="C6" s="181"/>
    </row>
    <row r="7" spans="2:4" s="18" customFormat="1" ht="15.75" customHeight="1" x14ac:dyDescent="0.25">
      <c r="B7" s="182" t="s">
        <v>2335</v>
      </c>
      <c r="C7" s="183"/>
      <c r="D7" s="184">
        <v>45565</v>
      </c>
    </row>
    <row r="8" spans="2:4" s="185" customFormat="1" ht="11.25" customHeight="1" x14ac:dyDescent="0.25">
      <c r="C8" s="186"/>
    </row>
    <row r="10" spans="2:4" s="185" customFormat="1" x14ac:dyDescent="0.25">
      <c r="B10" s="187" t="s">
        <v>2336</v>
      </c>
      <c r="C10" s="186"/>
    </row>
    <row r="11" spans="2:4" s="185" customFormat="1" x14ac:dyDescent="0.25">
      <c r="B11" s="186" t="s">
        <v>2337</v>
      </c>
      <c r="C11" s="186"/>
      <c r="D11" s="186"/>
    </row>
    <row r="12" spans="2:4" s="185" customFormat="1" x14ac:dyDescent="0.25">
      <c r="B12" s="188" t="s">
        <v>2338</v>
      </c>
      <c r="C12" s="186"/>
      <c r="D12" s="189" t="s">
        <v>2337</v>
      </c>
    </row>
    <row r="13" spans="2:4" s="185" customFormat="1" x14ac:dyDescent="0.25">
      <c r="B13" s="188"/>
      <c r="C13" s="186"/>
    </row>
    <row r="14" spans="2:4" s="185" customFormat="1" x14ac:dyDescent="0.25">
      <c r="B14" s="186" t="s">
        <v>2339</v>
      </c>
      <c r="C14" s="186"/>
    </row>
    <row r="15" spans="2:4" s="185" customFormat="1" x14ac:dyDescent="0.25">
      <c r="B15" s="188" t="s">
        <v>2340</v>
      </c>
      <c r="C15" s="186"/>
      <c r="D15" s="189" t="s">
        <v>2341</v>
      </c>
    </row>
    <row r="16" spans="2:4" s="185" customFormat="1" x14ac:dyDescent="0.25">
      <c r="B16" s="188" t="s">
        <v>2342</v>
      </c>
      <c r="C16" s="186"/>
      <c r="D16" s="189" t="s">
        <v>2343</v>
      </c>
    </row>
    <row r="17" spans="2:4" s="185" customFormat="1" x14ac:dyDescent="0.25">
      <c r="B17" s="188" t="s">
        <v>2344</v>
      </c>
      <c r="C17" s="186"/>
      <c r="D17" s="189" t="s">
        <v>2345</v>
      </c>
    </row>
    <row r="18" spans="2:4" s="185" customFormat="1" x14ac:dyDescent="0.25">
      <c r="B18" s="188" t="s">
        <v>2346</v>
      </c>
      <c r="C18" s="186"/>
      <c r="D18" s="189" t="s">
        <v>2347</v>
      </c>
    </row>
    <row r="19" spans="2:4" s="185" customFormat="1" x14ac:dyDescent="0.25">
      <c r="B19" s="188" t="s">
        <v>2348</v>
      </c>
      <c r="C19" s="186"/>
      <c r="D19" s="189" t="s">
        <v>2349</v>
      </c>
    </row>
    <row r="20" spans="2:4" s="185" customFormat="1" x14ac:dyDescent="0.25">
      <c r="B20" s="188" t="s">
        <v>2350</v>
      </c>
      <c r="C20" s="186"/>
      <c r="D20" s="189" t="s">
        <v>2351</v>
      </c>
    </row>
    <row r="21" spans="2:4" s="185" customFormat="1" x14ac:dyDescent="0.25">
      <c r="B21" s="188"/>
      <c r="C21" s="186"/>
    </row>
    <row r="22" spans="2:4" s="185" customFormat="1" x14ac:dyDescent="0.25">
      <c r="B22" s="188" t="s">
        <v>2352</v>
      </c>
      <c r="C22" s="186"/>
      <c r="D22" s="189" t="s">
        <v>2353</v>
      </c>
    </row>
    <row r="23" spans="2:4" s="185" customFormat="1" x14ac:dyDescent="0.25">
      <c r="B23" s="188" t="s">
        <v>2354</v>
      </c>
      <c r="C23" s="186"/>
      <c r="D23" s="189" t="s">
        <v>2355</v>
      </c>
    </row>
    <row r="24" spans="2:4" s="185" customFormat="1" x14ac:dyDescent="0.25">
      <c r="B24" s="188" t="s">
        <v>2356</v>
      </c>
      <c r="C24" s="186"/>
      <c r="D24" s="189" t="s">
        <v>2357</v>
      </c>
    </row>
    <row r="25" spans="2:4" s="185" customFormat="1" x14ac:dyDescent="0.25">
      <c r="B25" s="188" t="s">
        <v>2358</v>
      </c>
      <c r="C25" s="186"/>
      <c r="D25" s="189" t="s">
        <v>2359</v>
      </c>
    </row>
    <row r="26" spans="2:4" s="185" customFormat="1" x14ac:dyDescent="0.25">
      <c r="B26" s="188" t="s">
        <v>2360</v>
      </c>
      <c r="C26" s="186"/>
      <c r="D26" s="189" t="s">
        <v>2361</v>
      </c>
    </row>
    <row r="27" spans="2:4" s="185" customFormat="1" x14ac:dyDescent="0.25">
      <c r="B27" s="188" t="s">
        <v>2362</v>
      </c>
      <c r="C27" s="186"/>
      <c r="D27" s="189" t="s">
        <v>2363</v>
      </c>
    </row>
    <row r="28" spans="2:4" s="185" customFormat="1" x14ac:dyDescent="0.25">
      <c r="B28" s="188" t="s">
        <v>2364</v>
      </c>
      <c r="C28" s="186"/>
      <c r="D28" s="189" t="s">
        <v>2365</v>
      </c>
    </row>
    <row r="29" spans="2:4" s="185" customFormat="1" x14ac:dyDescent="0.25">
      <c r="B29" s="188" t="s">
        <v>2366</v>
      </c>
      <c r="C29" s="186"/>
      <c r="D29" s="189" t="s">
        <v>2367</v>
      </c>
    </row>
    <row r="30" spans="2:4" s="185" customFormat="1" x14ac:dyDescent="0.25">
      <c r="B30" s="188" t="s">
        <v>2368</v>
      </c>
      <c r="C30" s="186"/>
      <c r="D30" s="189" t="s">
        <v>2369</v>
      </c>
    </row>
    <row r="31" spans="2:4" s="185" customFormat="1" x14ac:dyDescent="0.25">
      <c r="B31" s="188" t="s">
        <v>2370</v>
      </c>
      <c r="C31" s="186"/>
      <c r="D31" s="189" t="s">
        <v>2371</v>
      </c>
    </row>
    <row r="32" spans="2:4" s="185" customFormat="1" x14ac:dyDescent="0.25">
      <c r="B32" s="188" t="s">
        <v>2372</v>
      </c>
      <c r="C32" s="186"/>
      <c r="D32" s="189" t="s">
        <v>2373</v>
      </c>
    </row>
    <row r="33" spans="2:5" s="185" customFormat="1" x14ac:dyDescent="0.25">
      <c r="B33" s="188" t="s">
        <v>2374</v>
      </c>
      <c r="C33" s="186"/>
      <c r="D33" s="189" t="s">
        <v>2375</v>
      </c>
    </row>
    <row r="34" spans="2:5" s="185" customFormat="1" x14ac:dyDescent="0.25">
      <c r="B34" s="188" t="s">
        <v>2376</v>
      </c>
      <c r="C34" s="186"/>
      <c r="D34" s="189" t="s">
        <v>2377</v>
      </c>
    </row>
    <row r="35" spans="2:5" s="185" customFormat="1" x14ac:dyDescent="0.25">
      <c r="B35" s="188" t="s">
        <v>2378</v>
      </c>
      <c r="C35" s="186"/>
      <c r="D35" s="189" t="s">
        <v>2379</v>
      </c>
    </row>
    <row r="36" spans="2:5" s="185" customFormat="1" x14ac:dyDescent="0.25">
      <c r="B36" s="188" t="s">
        <v>2380</v>
      </c>
      <c r="C36" s="186"/>
      <c r="D36" s="189" t="s">
        <v>2381</v>
      </c>
    </row>
    <row r="37" spans="2:5" s="185" customFormat="1" x14ac:dyDescent="0.25">
      <c r="B37" s="188" t="s">
        <v>2382</v>
      </c>
      <c r="C37" s="186"/>
      <c r="D37" s="189" t="s">
        <v>2383</v>
      </c>
    </row>
    <row r="38" spans="2:5" s="185" customFormat="1" x14ac:dyDescent="0.25">
      <c r="B38" s="188" t="s">
        <v>2384</v>
      </c>
      <c r="C38" s="186"/>
      <c r="D38" s="189" t="s">
        <v>2385</v>
      </c>
    </row>
    <row r="39" spans="2:5" s="185" customFormat="1" x14ac:dyDescent="0.25">
      <c r="B39" s="188" t="s">
        <v>2386</v>
      </c>
      <c r="C39" s="186"/>
      <c r="D39" s="189" t="s">
        <v>2387</v>
      </c>
    </row>
    <row r="40" spans="2:5" s="185" customFormat="1" x14ac:dyDescent="0.25">
      <c r="B40" s="188"/>
      <c r="C40" s="186"/>
      <c r="D40" s="190"/>
    </row>
    <row r="41" spans="2:5" s="185" customFormat="1" x14ac:dyDescent="0.25">
      <c r="B41" s="188"/>
      <c r="C41" s="186"/>
      <c r="D41" s="191"/>
    </row>
    <row r="42" spans="2:5" s="185" customFormat="1" x14ac:dyDescent="0.25">
      <c r="B42" s="188"/>
      <c r="C42" s="186"/>
      <c r="D42" s="190"/>
    </row>
    <row r="43" spans="2:5" s="185" customFormat="1" x14ac:dyDescent="0.25">
      <c r="B43" s="187" t="s">
        <v>2388</v>
      </c>
      <c r="C43" s="186"/>
      <c r="D43" s="186"/>
      <c r="E43" s="186"/>
    </row>
    <row r="44" spans="2:5" s="185" customFormat="1" x14ac:dyDescent="0.25">
      <c r="B44" s="186" t="s">
        <v>2338</v>
      </c>
      <c r="C44" s="186"/>
      <c r="D44" s="190" t="s">
        <v>2337</v>
      </c>
      <c r="E44" s="186"/>
    </row>
    <row r="45" spans="2:5" s="185" customFormat="1" x14ac:dyDescent="0.25">
      <c r="B45" s="186" t="s">
        <v>2389</v>
      </c>
      <c r="C45" s="186"/>
      <c r="D45" s="190" t="s">
        <v>2390</v>
      </c>
      <c r="E45" s="186"/>
    </row>
    <row r="46" spans="2:5" s="185" customFormat="1" x14ac:dyDescent="0.25">
      <c r="B46" s="186" t="s">
        <v>2391</v>
      </c>
      <c r="C46" s="186"/>
      <c r="D46" s="190" t="s">
        <v>2392</v>
      </c>
      <c r="E46" s="186"/>
    </row>
    <row r="47" spans="2:5" s="185" customFormat="1" x14ac:dyDescent="0.25">
      <c r="B47" s="186" t="s">
        <v>2393</v>
      </c>
      <c r="C47" s="186"/>
      <c r="D47" s="190" t="s">
        <v>2394</v>
      </c>
      <c r="E47" s="186"/>
    </row>
    <row r="48" spans="2:5" s="185" customFormat="1" x14ac:dyDescent="0.25">
      <c r="B48" s="186" t="s">
        <v>2395</v>
      </c>
      <c r="C48" s="186"/>
      <c r="D48" s="190" t="s">
        <v>2396</v>
      </c>
      <c r="E48" s="186"/>
    </row>
    <row r="49" spans="2:5" s="185" customFormat="1" x14ac:dyDescent="0.25">
      <c r="B49" s="186" t="s">
        <v>2397</v>
      </c>
      <c r="C49" s="186"/>
      <c r="D49" s="190" t="s">
        <v>2398</v>
      </c>
      <c r="E49" s="186"/>
    </row>
    <row r="50" spans="2:5" s="185" customFormat="1" x14ac:dyDescent="0.25">
      <c r="B50" s="186" t="s">
        <v>2399</v>
      </c>
      <c r="C50" s="186"/>
      <c r="D50" s="190" t="s">
        <v>2400</v>
      </c>
      <c r="E50" s="186"/>
    </row>
    <row r="51" spans="2:5" s="185" customFormat="1" x14ac:dyDescent="0.25">
      <c r="C51" s="186"/>
      <c r="E51" s="186"/>
    </row>
    <row r="52" spans="2:5" s="185" customFormat="1" x14ac:dyDescent="0.25">
      <c r="C52" s="186"/>
      <c r="E52" s="186"/>
    </row>
    <row r="53" spans="2:5" s="185" customFormat="1" x14ac:dyDescent="0.25">
      <c r="B53" s="187" t="s">
        <v>2401</v>
      </c>
      <c r="C53" s="186"/>
      <c r="E53" s="186"/>
    </row>
    <row r="54" spans="2:5" s="185" customFormat="1" x14ac:dyDescent="0.25">
      <c r="B54" s="188" t="s">
        <v>2402</v>
      </c>
      <c r="C54" s="186"/>
      <c r="D54" s="189" t="s">
        <v>2403</v>
      </c>
      <c r="E54" s="186"/>
    </row>
    <row r="55" spans="2:5" s="185" customFormat="1" x14ac:dyDescent="0.25">
      <c r="B55" s="188" t="s">
        <v>2404</v>
      </c>
      <c r="C55" s="186"/>
      <c r="D55" s="189" t="s">
        <v>2403</v>
      </c>
      <c r="E55" s="186"/>
    </row>
    <row r="56" spans="2:5" s="185" customFormat="1" x14ac:dyDescent="0.25">
      <c r="B56" s="188" t="s">
        <v>2405</v>
      </c>
      <c r="C56" s="186"/>
      <c r="D56" s="189" t="s">
        <v>2406</v>
      </c>
    </row>
    <row r="57" spans="2:5" s="185" customFormat="1" x14ac:dyDescent="0.25">
      <c r="C57" s="186"/>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2" t="s">
        <v>2407</v>
      </c>
      <c r="C4" s="476" t="s">
        <v>2408</v>
      </c>
      <c r="D4" s="476"/>
    </row>
    <row r="5" spans="2:6" ht="15.75" x14ac:dyDescent="0.25">
      <c r="B5" s="193" t="s">
        <v>2409</v>
      </c>
      <c r="C5" s="194"/>
      <c r="D5" s="194"/>
      <c r="E5" s="194"/>
      <c r="F5" s="194"/>
    </row>
    <row r="6" spans="2:6" ht="3.75" customHeight="1" x14ac:dyDescent="0.25">
      <c r="B6" s="195"/>
      <c r="C6" s="196"/>
      <c r="D6" s="196"/>
      <c r="E6" s="196"/>
      <c r="F6" s="196"/>
    </row>
    <row r="7" spans="2:6" ht="3" customHeight="1" x14ac:dyDescent="0.25">
      <c r="B7" s="195"/>
    </row>
    <row r="8" spans="2:6" ht="3.75" customHeight="1" x14ac:dyDescent="0.25"/>
    <row r="9" spans="2:6" x14ac:dyDescent="0.25">
      <c r="B9" s="197" t="s">
        <v>2410</v>
      </c>
      <c r="C9" s="198" t="s">
        <v>2411</v>
      </c>
      <c r="D9" s="198" t="s">
        <v>2412</v>
      </c>
      <c r="E9" s="198" t="s">
        <v>2413</v>
      </c>
      <c r="F9" s="198" t="s">
        <v>2414</v>
      </c>
    </row>
    <row r="10" spans="2:6" x14ac:dyDescent="0.25">
      <c r="B10" s="199" t="s">
        <v>2415</v>
      </c>
      <c r="C10" s="200"/>
      <c r="D10" s="200"/>
      <c r="E10" s="200"/>
      <c r="F10" s="200"/>
    </row>
    <row r="11" spans="2:6" x14ac:dyDescent="0.25">
      <c r="B11" s="199" t="s">
        <v>2416</v>
      </c>
      <c r="C11" s="200"/>
      <c r="D11" s="200"/>
      <c r="E11" s="200"/>
      <c r="F11" s="200"/>
    </row>
    <row r="12" spans="2:6" x14ac:dyDescent="0.25">
      <c r="B12" s="201" t="s">
        <v>2417</v>
      </c>
      <c r="C12" s="202"/>
      <c r="D12" s="202"/>
      <c r="E12" s="202"/>
      <c r="F12" s="202"/>
    </row>
    <row r="13" spans="2:6" x14ac:dyDescent="0.25">
      <c r="B13" s="203" t="s">
        <v>2418</v>
      </c>
      <c r="C13" s="204"/>
      <c r="D13" s="204"/>
      <c r="E13" s="204"/>
      <c r="F13" s="204"/>
    </row>
    <row r="14" spans="2:6" x14ac:dyDescent="0.25">
      <c r="B14" s="199" t="s">
        <v>2419</v>
      </c>
      <c r="C14" s="205"/>
      <c r="D14" s="205"/>
      <c r="E14" s="205"/>
      <c r="F14" s="205"/>
    </row>
    <row r="15" spans="2:6" x14ac:dyDescent="0.25">
      <c r="B15" s="199" t="s">
        <v>2420</v>
      </c>
      <c r="C15" s="200"/>
      <c r="D15" s="200"/>
      <c r="E15" s="200"/>
      <c r="F15" s="200"/>
    </row>
    <row r="16" spans="2:6" x14ac:dyDescent="0.25">
      <c r="B16" s="199" t="s">
        <v>2421</v>
      </c>
      <c r="C16" s="200"/>
      <c r="D16" s="200"/>
      <c r="E16" s="200"/>
      <c r="F16" s="200"/>
    </row>
    <row r="17" spans="2:6" x14ac:dyDescent="0.25">
      <c r="B17" s="206" t="s">
        <v>2422</v>
      </c>
      <c r="C17" s="200"/>
      <c r="D17" s="200"/>
      <c r="E17" s="200"/>
      <c r="F17" s="200"/>
    </row>
    <row r="18" spans="2:6" x14ac:dyDescent="0.25">
      <c r="B18" s="207" t="s">
        <v>2423</v>
      </c>
      <c r="C18" s="208"/>
      <c r="D18" s="208"/>
      <c r="E18" s="208"/>
      <c r="F18" s="208"/>
    </row>
    <row r="19" spans="2:6" x14ac:dyDescent="0.25">
      <c r="B19" s="209" t="s">
        <v>2424</v>
      </c>
      <c r="C19" s="208"/>
      <c r="D19" s="208"/>
      <c r="E19" s="208"/>
      <c r="F19" s="208"/>
    </row>
    <row r="20" spans="2:6" x14ac:dyDescent="0.25">
      <c r="B20" s="199" t="s">
        <v>2425</v>
      </c>
      <c r="C20" s="200"/>
      <c r="D20" s="200"/>
      <c r="E20" s="200"/>
      <c r="F20" s="200"/>
    </row>
    <row r="21" spans="2:6" ht="9.75" customHeight="1" x14ac:dyDescent="0.25">
      <c r="B21" s="195"/>
      <c r="C21" s="196"/>
      <c r="D21" s="196"/>
      <c r="E21" s="196"/>
      <c r="F21" s="196"/>
    </row>
    <row r="22" spans="2:6" ht="15.75" x14ac:dyDescent="0.25">
      <c r="B22" s="210"/>
      <c r="C22" s="196"/>
      <c r="D22" s="196"/>
      <c r="E22" s="196"/>
      <c r="F22" s="196"/>
    </row>
    <row r="23" spans="2:6" x14ac:dyDescent="0.25">
      <c r="B23" s="211" t="s">
        <v>2426</v>
      </c>
      <c r="C23" s="212"/>
      <c r="D23" s="212"/>
      <c r="E23" s="212"/>
      <c r="F23" s="212"/>
    </row>
    <row r="24" spans="2:6" x14ac:dyDescent="0.25">
      <c r="B24" s="213" t="s">
        <v>2427</v>
      </c>
      <c r="C24" s="214"/>
      <c r="D24" s="214"/>
      <c r="E24" s="214"/>
      <c r="F24" s="214"/>
    </row>
    <row r="25" spans="2:6" x14ac:dyDescent="0.25">
      <c r="B25" s="211" t="s">
        <v>2428</v>
      </c>
      <c r="C25" s="212"/>
      <c r="D25" s="212"/>
      <c r="E25" s="212"/>
      <c r="F25" s="212"/>
    </row>
    <row r="26" spans="2:6" ht="3" customHeight="1" x14ac:dyDescent="0.25">
      <c r="B26" s="215"/>
      <c r="C26" s="212"/>
      <c r="D26" s="212"/>
      <c r="E26" s="212"/>
      <c r="F26" s="212"/>
    </row>
    <row r="27" spans="2:6" x14ac:dyDescent="0.25">
      <c r="B27" s="201" t="s">
        <v>2429</v>
      </c>
      <c r="C27" s="206"/>
      <c r="D27" s="206"/>
      <c r="E27" s="206"/>
      <c r="F27" s="206"/>
    </row>
    <row r="28" spans="2:6" x14ac:dyDescent="0.25">
      <c r="B28" s="216" t="s">
        <v>2430</v>
      </c>
      <c r="C28" s="217"/>
      <c r="D28" s="218"/>
      <c r="E28" s="218"/>
      <c r="F28" s="217"/>
    </row>
    <row r="29" spans="2:6" x14ac:dyDescent="0.25">
      <c r="B29" s="216" t="s">
        <v>2431</v>
      </c>
      <c r="C29" s="217"/>
      <c r="D29" s="217"/>
      <c r="E29" s="217"/>
      <c r="F29" s="217"/>
    </row>
    <row r="30" spans="2:6" x14ac:dyDescent="0.25">
      <c r="B30" s="216" t="s">
        <v>2432</v>
      </c>
      <c r="C30" s="217"/>
      <c r="D30" s="217"/>
      <c r="E30" s="217"/>
      <c r="F30" s="217"/>
    </row>
    <row r="31" spans="2:6" x14ac:dyDescent="0.25">
      <c r="B31" s="201" t="s">
        <v>2433</v>
      </c>
      <c r="C31" s="219"/>
      <c r="D31" s="219"/>
      <c r="E31" s="219"/>
      <c r="F31" s="219"/>
    </row>
    <row r="32" spans="2:6" x14ac:dyDescent="0.25">
      <c r="B32" s="216" t="s">
        <v>2434</v>
      </c>
      <c r="C32" s="217"/>
      <c r="D32" s="217"/>
      <c r="E32" s="217"/>
      <c r="F32" s="217"/>
    </row>
    <row r="33" spans="2:6" x14ac:dyDescent="0.25">
      <c r="B33" s="216" t="s">
        <v>2435</v>
      </c>
      <c r="C33" s="217"/>
      <c r="D33" s="217"/>
      <c r="E33" s="217"/>
      <c r="F33" s="217"/>
    </row>
    <row r="34" spans="2:6" x14ac:dyDescent="0.25">
      <c r="B34" s="216" t="s">
        <v>2436</v>
      </c>
      <c r="C34" s="220"/>
      <c r="D34" s="220"/>
      <c r="E34" s="220"/>
      <c r="F34" s="220"/>
    </row>
    <row r="35" spans="2:6" x14ac:dyDescent="0.25">
      <c r="B35" s="216" t="s">
        <v>2437</v>
      </c>
      <c r="C35" s="220"/>
      <c r="D35" s="220"/>
      <c r="E35" s="220"/>
      <c r="F35" s="220"/>
    </row>
    <row r="36" spans="2:6" x14ac:dyDescent="0.25">
      <c r="B36" s="201" t="s">
        <v>2438</v>
      </c>
      <c r="C36" s="219"/>
      <c r="D36" s="219"/>
      <c r="E36" s="219"/>
      <c r="F36" s="219"/>
    </row>
    <row r="37" spans="2:6" ht="30" x14ac:dyDescent="0.25">
      <c r="B37" s="216" t="s">
        <v>2439</v>
      </c>
      <c r="C37" s="217"/>
      <c r="D37" s="217"/>
      <c r="E37" s="217"/>
      <c r="F37" s="217"/>
    </row>
    <row r="38" spans="2:6" ht="30" x14ac:dyDescent="0.25">
      <c r="B38" s="216" t="s">
        <v>2440</v>
      </c>
      <c r="C38" s="217"/>
      <c r="D38" s="217"/>
      <c r="E38" s="217"/>
      <c r="F38" s="217"/>
    </row>
    <row r="39" spans="2:6" x14ac:dyDescent="0.25">
      <c r="B39" s="216" t="s">
        <v>2441</v>
      </c>
      <c r="C39" s="217"/>
      <c r="D39" s="217"/>
      <c r="E39" s="217"/>
      <c r="F39" s="217"/>
    </row>
    <row r="40" spans="2:6" x14ac:dyDescent="0.25">
      <c r="B40" s="201" t="s">
        <v>2442</v>
      </c>
      <c r="C40" s="221"/>
      <c r="D40" s="221"/>
      <c r="E40" s="221"/>
      <c r="F40" s="221"/>
    </row>
    <row r="41" spans="2:6" x14ac:dyDescent="0.25">
      <c r="B41" s="199" t="s">
        <v>2443</v>
      </c>
      <c r="C41" s="222"/>
      <c r="D41" s="222"/>
      <c r="E41" s="222"/>
      <c r="F41" s="223"/>
    </row>
    <row r="42" spans="2:6" ht="30" x14ac:dyDescent="0.25">
      <c r="B42" s="206" t="s">
        <v>2444</v>
      </c>
      <c r="C42" s="224"/>
      <c r="D42" s="224"/>
      <c r="E42" s="224"/>
      <c r="F42" s="224"/>
    </row>
    <row r="46" spans="2:6" x14ac:dyDescent="0.25">
      <c r="F46" s="225" t="s">
        <v>2445</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2" t="s">
        <v>2446</v>
      </c>
      <c r="C4" s="192"/>
      <c r="D4" s="192"/>
      <c r="E4" s="192"/>
      <c r="F4" s="192"/>
      <c r="G4" s="192"/>
      <c r="H4" s="192"/>
      <c r="I4" s="192"/>
    </row>
    <row r="5" spans="2:9" ht="4.5" customHeight="1" x14ac:dyDescent="0.25">
      <c r="B5" s="478"/>
      <c r="C5" s="478"/>
      <c r="D5" s="478"/>
      <c r="E5" s="478"/>
      <c r="F5" s="478"/>
      <c r="G5" s="478"/>
      <c r="H5" s="478"/>
      <c r="I5" s="478"/>
    </row>
    <row r="6" spans="2:9" ht="5.25" customHeight="1" x14ac:dyDescent="0.25">
      <c r="B6" s="226"/>
      <c r="C6" s="226"/>
      <c r="D6" s="226"/>
      <c r="E6" s="226"/>
      <c r="F6" s="226"/>
      <c r="G6" s="226"/>
      <c r="H6" s="226"/>
      <c r="I6" s="226"/>
    </row>
    <row r="7" spans="2:9" x14ac:dyDescent="0.25">
      <c r="B7" s="227" t="s">
        <v>2447</v>
      </c>
      <c r="C7" s="228"/>
      <c r="D7" s="228"/>
      <c r="E7" s="228"/>
      <c r="F7" s="228" t="str">
        <f>"Q3 2024"</f>
        <v>Q3 2024</v>
      </c>
      <c r="G7" s="228" t="str">
        <f>"Q2 2024"</f>
        <v>Q2 2024</v>
      </c>
      <c r="H7" s="228" t="str">
        <f>"Q1 2024"</f>
        <v>Q1 2024</v>
      </c>
      <c r="I7" s="228" t="str">
        <f>"Q4 2023"</f>
        <v>Q4 2023</v>
      </c>
    </row>
    <row r="8" spans="2:9" x14ac:dyDescent="0.25">
      <c r="B8" s="229" t="s">
        <v>2448</v>
      </c>
      <c r="F8" s="230">
        <v>46.83</v>
      </c>
      <c r="G8" s="200">
        <v>46.89</v>
      </c>
      <c r="H8" s="200">
        <v>41.65</v>
      </c>
      <c r="I8" s="230">
        <v>44.31</v>
      </c>
    </row>
    <row r="9" spans="2:9" x14ac:dyDescent="0.25">
      <c r="B9" s="231"/>
      <c r="F9" s="230"/>
      <c r="G9" s="200"/>
      <c r="H9" s="200"/>
      <c r="I9" s="230"/>
    </row>
    <row r="10" spans="2:9" x14ac:dyDescent="0.25">
      <c r="B10" s="229" t="s">
        <v>2449</v>
      </c>
      <c r="F10" s="230">
        <v>9.18</v>
      </c>
      <c r="G10" s="232">
        <v>8.61</v>
      </c>
      <c r="H10" s="232">
        <v>7.04</v>
      </c>
      <c r="I10" s="232">
        <v>9.0399999999999991</v>
      </c>
    </row>
    <row r="11" spans="2:9" x14ac:dyDescent="0.25">
      <c r="B11" s="229" t="s">
        <v>2450</v>
      </c>
      <c r="C11" s="229" t="s">
        <v>90</v>
      </c>
      <c r="D11" s="229"/>
      <c r="E11" s="229"/>
      <c r="F11" s="233">
        <v>24.85</v>
      </c>
      <c r="G11" s="233">
        <v>24.02</v>
      </c>
      <c r="H11" s="232">
        <v>22.55</v>
      </c>
      <c r="I11" s="232">
        <v>25.64</v>
      </c>
    </row>
    <row r="12" spans="2:9" x14ac:dyDescent="0.25">
      <c r="B12" s="234"/>
      <c r="C12" s="235" t="s">
        <v>2451</v>
      </c>
      <c r="D12" s="235"/>
      <c r="E12" s="235"/>
      <c r="F12" s="236">
        <v>17.32</v>
      </c>
      <c r="G12" s="236">
        <v>17.28</v>
      </c>
      <c r="H12" s="236">
        <v>15.31</v>
      </c>
      <c r="I12" s="236">
        <v>18.48</v>
      </c>
    </row>
    <row r="13" spans="2:9" x14ac:dyDescent="0.25">
      <c r="B13" s="229" t="s">
        <v>2452</v>
      </c>
      <c r="F13" s="230">
        <v>37.65</v>
      </c>
      <c r="G13" s="230">
        <v>38.28</v>
      </c>
      <c r="H13" s="230">
        <v>34.61</v>
      </c>
      <c r="I13" s="230">
        <v>35.22</v>
      </c>
    </row>
    <row r="14" spans="2:9" x14ac:dyDescent="0.25">
      <c r="C14" s="229" t="s">
        <v>2453</v>
      </c>
      <c r="D14" s="229"/>
      <c r="E14" s="229"/>
      <c r="F14" s="237"/>
      <c r="G14" s="230"/>
      <c r="H14" s="230"/>
      <c r="I14" s="230"/>
    </row>
    <row r="15" spans="2:9" x14ac:dyDescent="0.25">
      <c r="B15" s="229" t="s">
        <v>2454</v>
      </c>
      <c r="F15" s="230"/>
      <c r="G15" s="230"/>
      <c r="H15" s="230"/>
      <c r="I15" s="230"/>
    </row>
    <row r="16" spans="2:9" x14ac:dyDescent="0.25">
      <c r="B16" s="229" t="s">
        <v>2455</v>
      </c>
      <c r="F16" s="230"/>
      <c r="G16" s="230"/>
      <c r="H16" s="230"/>
      <c r="I16" s="230"/>
    </row>
    <row r="17" spans="1:9" x14ac:dyDescent="0.25">
      <c r="A17" s="238"/>
      <c r="B17" s="239" t="s">
        <v>2456</v>
      </c>
      <c r="C17" s="238"/>
      <c r="F17" s="230"/>
      <c r="G17" s="230"/>
      <c r="H17" s="230"/>
      <c r="I17" s="230"/>
    </row>
    <row r="18" spans="1:9" x14ac:dyDescent="0.25">
      <c r="A18" s="238"/>
      <c r="B18" s="239" t="s">
        <v>2457</v>
      </c>
      <c r="C18" s="238"/>
      <c r="D18" s="240"/>
      <c r="E18" s="240"/>
      <c r="F18" s="241"/>
      <c r="G18" s="241"/>
      <c r="H18" s="241"/>
      <c r="I18" s="241"/>
    </row>
    <row r="19" spans="1:9" x14ac:dyDescent="0.25">
      <c r="A19" s="238"/>
      <c r="B19" s="239" t="s">
        <v>2458</v>
      </c>
      <c r="C19" s="238"/>
      <c r="D19" s="240"/>
      <c r="E19" s="240"/>
      <c r="F19" s="241"/>
      <c r="G19" s="241"/>
      <c r="H19" s="241"/>
      <c r="I19" s="241"/>
    </row>
    <row r="20" spans="1:9" x14ac:dyDescent="0.25">
      <c r="A20" s="238"/>
      <c r="B20" s="239" t="s">
        <v>2459</v>
      </c>
      <c r="C20" s="238"/>
      <c r="D20" s="240"/>
      <c r="E20" s="240"/>
      <c r="F20" s="241"/>
      <c r="G20" s="241"/>
      <c r="H20" s="241"/>
      <c r="I20" s="241"/>
    </row>
    <row r="21" spans="1:9" x14ac:dyDescent="0.25">
      <c r="A21" s="238"/>
      <c r="B21" s="242"/>
      <c r="C21" s="238"/>
      <c r="D21" s="240"/>
      <c r="E21" s="240"/>
      <c r="F21" s="241"/>
      <c r="G21" s="241"/>
      <c r="H21" s="241"/>
      <c r="I21" s="241"/>
    </row>
    <row r="22" spans="1:9" x14ac:dyDescent="0.25">
      <c r="A22" s="238"/>
      <c r="B22" s="243" t="s">
        <v>2460</v>
      </c>
      <c r="C22" s="244"/>
      <c r="D22" s="245"/>
      <c r="E22" s="245"/>
      <c r="F22" s="246"/>
      <c r="G22" s="246"/>
      <c r="H22" s="246"/>
      <c r="I22" s="246"/>
    </row>
    <row r="23" spans="1:9" ht="7.5" customHeight="1" x14ac:dyDescent="0.25"/>
    <row r="24" spans="1:9" ht="18" x14ac:dyDescent="0.25">
      <c r="B24" s="192" t="s">
        <v>2461</v>
      </c>
      <c r="C24" s="192"/>
      <c r="D24" s="192"/>
      <c r="E24" s="192"/>
      <c r="F24" s="192"/>
      <c r="G24" s="192"/>
      <c r="H24" s="192"/>
      <c r="I24" s="192"/>
    </row>
    <row r="25" spans="1:9" ht="5.25" customHeight="1" x14ac:dyDescent="0.25">
      <c r="B25" s="226"/>
      <c r="C25" s="226"/>
      <c r="D25" s="226"/>
      <c r="E25" s="226"/>
      <c r="F25" s="226"/>
      <c r="G25" s="226"/>
      <c r="H25" s="226"/>
      <c r="I25" s="226"/>
    </row>
    <row r="26" spans="1:9" x14ac:dyDescent="0.25">
      <c r="B26" s="227" t="s">
        <v>2447</v>
      </c>
      <c r="C26" s="228"/>
      <c r="D26" s="228"/>
      <c r="E26" s="228"/>
      <c r="F26" s="228" t="str">
        <f>"Q3 2024"</f>
        <v>Q3 2024</v>
      </c>
      <c r="G26" s="228" t="str">
        <f>"Q2 2024"</f>
        <v>Q2 2024</v>
      </c>
      <c r="H26" s="228" t="str">
        <f>"Q1 2024"</f>
        <v>Q1 2024</v>
      </c>
      <c r="I26" s="228" t="str">
        <f>"Q4 2023"</f>
        <v>Q4 2023</v>
      </c>
    </row>
    <row r="27" spans="1:9" x14ac:dyDescent="0.25">
      <c r="B27" s="229" t="s">
        <v>2452</v>
      </c>
      <c r="F27" s="196">
        <v>37.65</v>
      </c>
      <c r="G27" s="466">
        <v>38.28</v>
      </c>
      <c r="H27" s="466">
        <v>34.61</v>
      </c>
      <c r="I27" s="196">
        <v>35.22</v>
      </c>
    </row>
    <row r="28" spans="1:9" x14ac:dyDescent="0.25">
      <c r="B28" s="229" t="s">
        <v>2462</v>
      </c>
      <c r="F28" s="196">
        <v>38.22</v>
      </c>
      <c r="G28" s="466">
        <v>38.49</v>
      </c>
      <c r="H28" s="466">
        <v>34.64</v>
      </c>
      <c r="I28" s="196">
        <v>35.35</v>
      </c>
    </row>
    <row r="29" spans="1:9" x14ac:dyDescent="0.25">
      <c r="B29" s="239" t="s">
        <v>2463</v>
      </c>
      <c r="C29" s="247"/>
      <c r="D29" s="239"/>
      <c r="E29" s="239"/>
      <c r="F29" s="248"/>
      <c r="G29" s="248"/>
      <c r="H29" s="248"/>
      <c r="I29" s="249"/>
    </row>
    <row r="30" spans="1:9" x14ac:dyDescent="0.25">
      <c r="B30" s="238"/>
      <c r="C30" s="239" t="s">
        <v>2464</v>
      </c>
      <c r="D30" s="239"/>
      <c r="E30" s="239"/>
      <c r="F30" s="250"/>
      <c r="G30" s="467"/>
      <c r="H30" s="467"/>
      <c r="I30" s="467"/>
    </row>
    <row r="31" spans="1:9" x14ac:dyDescent="0.25">
      <c r="B31" s="238"/>
      <c r="C31" s="239" t="s">
        <v>2465</v>
      </c>
      <c r="D31" s="239"/>
      <c r="E31" s="239"/>
      <c r="F31" s="251"/>
      <c r="G31" s="251"/>
      <c r="H31" s="251"/>
      <c r="I31" s="251"/>
    </row>
    <row r="32" spans="1:9" x14ac:dyDescent="0.25">
      <c r="B32" s="238"/>
      <c r="C32" s="239" t="s">
        <v>2466</v>
      </c>
      <c r="D32" s="239"/>
      <c r="E32" s="239"/>
      <c r="F32" s="252">
        <v>7.46</v>
      </c>
      <c r="G32" s="252">
        <v>7.46</v>
      </c>
      <c r="H32" s="252">
        <v>7.46</v>
      </c>
      <c r="I32" s="252">
        <v>7.45</v>
      </c>
    </row>
    <row r="33" spans="2:9" x14ac:dyDescent="0.25">
      <c r="B33" s="238"/>
      <c r="C33" s="239" t="s">
        <v>2467</v>
      </c>
      <c r="D33" s="239"/>
      <c r="E33" s="239"/>
      <c r="F33" s="252">
        <v>7.46</v>
      </c>
      <c r="G33" s="252">
        <v>7.46</v>
      </c>
      <c r="H33" s="252">
        <v>7.46</v>
      </c>
      <c r="I33" s="252">
        <v>7.45</v>
      </c>
    </row>
    <row r="34" spans="2:9" x14ac:dyDescent="0.25">
      <c r="B34" s="238"/>
      <c r="C34" s="239" t="s">
        <v>2468</v>
      </c>
      <c r="D34" s="239"/>
      <c r="E34" s="239"/>
      <c r="F34" s="252">
        <v>13.23</v>
      </c>
      <c r="G34" s="252">
        <v>3.73</v>
      </c>
      <c r="H34" s="252">
        <v>3.73</v>
      </c>
      <c r="I34" s="252">
        <v>3.73</v>
      </c>
    </row>
    <row r="35" spans="2:9" x14ac:dyDescent="0.25">
      <c r="B35" s="238"/>
      <c r="C35" s="239" t="s">
        <v>2469</v>
      </c>
      <c r="D35" s="239"/>
      <c r="E35" s="239"/>
      <c r="F35" s="252">
        <v>9.5</v>
      </c>
      <c r="G35" s="252">
        <v>9.82</v>
      </c>
      <c r="H35" s="252">
        <v>9.58</v>
      </c>
      <c r="I35" s="252">
        <v>9.9499999999999993</v>
      </c>
    </row>
    <row r="36" spans="2:9" x14ac:dyDescent="0.25">
      <c r="B36" s="238"/>
      <c r="C36" s="239" t="s">
        <v>2470</v>
      </c>
      <c r="D36" s="239"/>
      <c r="E36" s="239"/>
      <c r="F36" s="250"/>
      <c r="G36" s="467">
        <v>9.82</v>
      </c>
      <c r="H36" s="467">
        <v>6.39</v>
      </c>
      <c r="I36" s="467">
        <v>6.64</v>
      </c>
    </row>
    <row r="37" spans="2:9" x14ac:dyDescent="0.25">
      <c r="B37" s="238"/>
      <c r="C37" s="239" t="s">
        <v>2471</v>
      </c>
      <c r="D37" s="239"/>
      <c r="E37" s="239"/>
      <c r="F37" s="250"/>
      <c r="G37" s="467"/>
      <c r="H37" s="467"/>
      <c r="I37" s="467"/>
    </row>
    <row r="38" spans="2:9" x14ac:dyDescent="0.25">
      <c r="B38" s="238"/>
      <c r="C38" s="239" t="s">
        <v>2472</v>
      </c>
      <c r="D38" s="239"/>
      <c r="E38" s="239"/>
      <c r="F38" s="250"/>
      <c r="G38" s="467"/>
      <c r="H38" s="467"/>
      <c r="I38" s="467"/>
    </row>
    <row r="39" spans="2:9" x14ac:dyDescent="0.25">
      <c r="B39" s="239" t="s">
        <v>2473</v>
      </c>
      <c r="C39" s="239" t="s">
        <v>2474</v>
      </c>
      <c r="D39" s="239"/>
      <c r="E39" s="239"/>
      <c r="F39" s="253"/>
      <c r="G39" s="253"/>
      <c r="H39" s="253"/>
      <c r="I39" s="253"/>
    </row>
    <row r="40" spans="2:9" x14ac:dyDescent="0.25">
      <c r="B40" s="238"/>
      <c r="C40" s="239" t="s">
        <v>2475</v>
      </c>
      <c r="D40" s="239"/>
      <c r="E40" s="239"/>
      <c r="F40" s="253"/>
      <c r="G40" s="253"/>
      <c r="H40" s="253"/>
      <c r="I40" s="253"/>
    </row>
    <row r="41" spans="2:9" x14ac:dyDescent="0.25">
      <c r="B41" s="238"/>
      <c r="C41" s="239" t="s">
        <v>2476</v>
      </c>
      <c r="D41" s="239"/>
      <c r="E41" s="239"/>
      <c r="F41" s="254"/>
      <c r="G41" s="254"/>
      <c r="H41" s="254"/>
      <c r="I41" s="254"/>
    </row>
    <row r="42" spans="2:9" x14ac:dyDescent="0.25">
      <c r="B42" s="239" t="s">
        <v>2477</v>
      </c>
      <c r="C42" s="239" t="s">
        <v>2478</v>
      </c>
      <c r="D42" s="239"/>
      <c r="E42" s="239"/>
      <c r="F42" s="253">
        <v>0.5</v>
      </c>
      <c r="G42" s="253">
        <v>0.49</v>
      </c>
      <c r="H42" s="253">
        <v>0.54</v>
      </c>
      <c r="I42" s="253">
        <v>0.53</v>
      </c>
    </row>
    <row r="43" spans="2:9" x14ac:dyDescent="0.25">
      <c r="B43" s="238"/>
      <c r="C43" s="239" t="s">
        <v>2479</v>
      </c>
      <c r="D43" s="239"/>
      <c r="E43" s="239"/>
      <c r="F43" s="253">
        <v>0.5</v>
      </c>
      <c r="G43" s="253">
        <v>0.51</v>
      </c>
      <c r="H43" s="253">
        <v>0.46</v>
      </c>
      <c r="I43" s="253">
        <v>0.47</v>
      </c>
    </row>
    <row r="44" spans="2:9" x14ac:dyDescent="0.25">
      <c r="B44" s="238"/>
      <c r="C44" s="239" t="s">
        <v>2480</v>
      </c>
      <c r="D44" s="239"/>
      <c r="E44" s="239"/>
      <c r="F44" s="253"/>
      <c r="G44" s="253"/>
      <c r="H44" s="253"/>
      <c r="I44" s="253"/>
    </row>
    <row r="45" spans="2:9" x14ac:dyDescent="0.25">
      <c r="B45" s="239" t="s">
        <v>2481</v>
      </c>
      <c r="C45" s="239" t="s">
        <v>168</v>
      </c>
      <c r="D45" s="239"/>
      <c r="E45" s="239"/>
      <c r="F45" s="255"/>
      <c r="G45" s="255"/>
      <c r="H45" s="255"/>
      <c r="I45" s="255"/>
    </row>
    <row r="46" spans="2:9" x14ac:dyDescent="0.25">
      <c r="B46" s="238"/>
      <c r="C46" s="239" t="s">
        <v>155</v>
      </c>
      <c r="D46" s="239"/>
      <c r="E46" s="239"/>
      <c r="F46" s="255">
        <v>0.5</v>
      </c>
      <c r="G46" s="255">
        <v>0.49</v>
      </c>
      <c r="H46" s="255">
        <v>0.54</v>
      </c>
      <c r="I46" s="255">
        <v>0.53</v>
      </c>
    </row>
    <row r="47" spans="2:9" x14ac:dyDescent="0.25">
      <c r="B47" s="238"/>
      <c r="C47" s="239" t="s">
        <v>174</v>
      </c>
      <c r="D47" s="239"/>
      <c r="E47" s="239"/>
      <c r="F47" s="256"/>
      <c r="G47" s="256"/>
      <c r="H47" s="256"/>
      <c r="I47" s="256"/>
    </row>
    <row r="48" spans="2:9" x14ac:dyDescent="0.25">
      <c r="B48" s="238"/>
      <c r="C48" s="239" t="s">
        <v>1121</v>
      </c>
      <c r="D48" s="239"/>
      <c r="E48" s="239"/>
      <c r="F48" s="256"/>
      <c r="G48" s="256"/>
      <c r="H48" s="256"/>
      <c r="I48" s="256"/>
    </row>
    <row r="49" spans="2:11" x14ac:dyDescent="0.25">
      <c r="B49" s="238"/>
      <c r="C49" s="239" t="s">
        <v>159</v>
      </c>
      <c r="D49" s="239"/>
      <c r="E49" s="239"/>
      <c r="F49" s="256">
        <v>0.5</v>
      </c>
      <c r="G49" s="256">
        <v>0.51</v>
      </c>
      <c r="H49" s="256">
        <v>0.46</v>
      </c>
      <c r="I49" s="256">
        <v>0.47</v>
      </c>
    </row>
    <row r="50" spans="2:11" x14ac:dyDescent="0.25">
      <c r="B50" s="238"/>
      <c r="C50" s="239" t="s">
        <v>1123</v>
      </c>
      <c r="D50" s="239"/>
      <c r="E50" s="239"/>
      <c r="F50" s="256"/>
      <c r="G50" s="256"/>
      <c r="H50" s="256"/>
      <c r="I50" s="256"/>
    </row>
    <row r="51" spans="2:11" x14ac:dyDescent="0.25">
      <c r="B51" s="238"/>
      <c r="C51" s="239" t="s">
        <v>88</v>
      </c>
      <c r="D51" s="239"/>
      <c r="E51" s="239"/>
      <c r="F51" s="256"/>
      <c r="G51" s="256"/>
      <c r="H51" s="256"/>
      <c r="I51" s="256"/>
    </row>
    <row r="52" spans="2:11" x14ac:dyDescent="0.25">
      <c r="B52" s="239" t="s">
        <v>2482</v>
      </c>
      <c r="C52" s="238"/>
      <c r="D52" s="238"/>
      <c r="E52" s="238"/>
      <c r="F52" s="257">
        <v>1</v>
      </c>
      <c r="G52" s="257">
        <v>1</v>
      </c>
      <c r="H52" s="257">
        <v>1</v>
      </c>
      <c r="I52" s="257">
        <v>1</v>
      </c>
    </row>
    <row r="53" spans="2:11" x14ac:dyDescent="0.25">
      <c r="B53" s="239" t="s">
        <v>2483</v>
      </c>
      <c r="C53" s="238"/>
      <c r="D53" s="238"/>
      <c r="E53" s="238"/>
      <c r="F53" s="257">
        <v>1</v>
      </c>
      <c r="G53" s="257">
        <v>1</v>
      </c>
      <c r="H53" s="257">
        <v>1</v>
      </c>
      <c r="I53" s="257">
        <v>1</v>
      </c>
    </row>
    <row r="54" spans="2:11" x14ac:dyDescent="0.25">
      <c r="B54" s="239" t="s">
        <v>2484</v>
      </c>
      <c r="C54" s="238"/>
      <c r="D54" s="238"/>
      <c r="E54" s="238"/>
      <c r="F54" s="257">
        <v>1</v>
      </c>
      <c r="G54" s="257">
        <v>1</v>
      </c>
      <c r="H54" s="257">
        <v>1</v>
      </c>
      <c r="I54" s="257">
        <v>1</v>
      </c>
    </row>
    <row r="55" spans="2:11" x14ac:dyDescent="0.25">
      <c r="B55" s="239" t="s">
        <v>2485</v>
      </c>
      <c r="C55" s="239" t="s">
        <v>2486</v>
      </c>
      <c r="D55" s="239"/>
      <c r="E55" s="239"/>
      <c r="F55" s="258" t="s">
        <v>2903</v>
      </c>
      <c r="G55" s="259" t="s">
        <v>2903</v>
      </c>
      <c r="H55" s="259" t="s">
        <v>2903</v>
      </c>
      <c r="I55" s="258" t="s">
        <v>2903</v>
      </c>
    </row>
    <row r="56" spans="2:11" x14ac:dyDescent="0.25">
      <c r="B56" s="238"/>
      <c r="C56" s="239" t="s">
        <v>2487</v>
      </c>
      <c r="D56" s="239"/>
      <c r="E56" s="239"/>
      <c r="F56" s="258" t="s">
        <v>2492</v>
      </c>
      <c r="G56" s="259" t="s">
        <v>2492</v>
      </c>
      <c r="H56" s="259" t="s">
        <v>2492</v>
      </c>
      <c r="I56" s="258" t="s">
        <v>2492</v>
      </c>
    </row>
    <row r="57" spans="2:11" x14ac:dyDescent="0.25">
      <c r="C57" s="229" t="s">
        <v>2488</v>
      </c>
      <c r="D57" s="229"/>
      <c r="E57" s="229"/>
      <c r="F57" s="258" t="s">
        <v>2492</v>
      </c>
      <c r="G57" s="259" t="s">
        <v>2492</v>
      </c>
      <c r="H57" s="259" t="s">
        <v>2492</v>
      </c>
      <c r="I57" s="258" t="s">
        <v>2492</v>
      </c>
    </row>
    <row r="58" spans="2:11" x14ac:dyDescent="0.25">
      <c r="C58" s="229"/>
      <c r="D58" s="229"/>
      <c r="E58" s="229"/>
      <c r="F58" s="258"/>
      <c r="G58" s="259"/>
      <c r="H58" s="259"/>
      <c r="I58" s="258"/>
    </row>
    <row r="59" spans="2:11" ht="27" customHeight="1" x14ac:dyDescent="0.25">
      <c r="B59" s="479" t="s">
        <v>2489</v>
      </c>
      <c r="C59" s="479"/>
      <c r="D59" s="479"/>
      <c r="E59" s="229"/>
      <c r="F59" s="258"/>
      <c r="G59" s="259"/>
      <c r="H59" s="259"/>
      <c r="I59" s="258"/>
      <c r="J59"/>
    </row>
    <row r="60" spans="2:11" ht="17.25" customHeight="1" x14ac:dyDescent="0.25">
      <c r="B60" s="260"/>
      <c r="C60" s="260"/>
      <c r="D60" s="260"/>
      <c r="E60" s="260"/>
      <c r="F60" s="260"/>
      <c r="G60" s="260"/>
      <c r="H60" s="260"/>
      <c r="I60" s="260"/>
      <c r="J60" s="260"/>
      <c r="K60" s="260"/>
    </row>
    <row r="61" spans="2:11" x14ac:dyDescent="0.25">
      <c r="B61" s="181" t="s">
        <v>2490</v>
      </c>
      <c r="K61"/>
    </row>
    <row r="62" spans="2:11" x14ac:dyDescent="0.25">
      <c r="B62" s="261" t="s">
        <v>2491</v>
      </c>
      <c r="C62" s="262" t="s">
        <v>2492</v>
      </c>
      <c r="D62" s="262" t="s">
        <v>2493</v>
      </c>
      <c r="E62" s="262" t="s">
        <v>2494</v>
      </c>
      <c r="F62" s="262" t="s">
        <v>2495</v>
      </c>
      <c r="G62" s="262" t="s">
        <v>2496</v>
      </c>
      <c r="H62" s="262" t="s">
        <v>2497</v>
      </c>
      <c r="I62" s="262" t="s">
        <v>2498</v>
      </c>
      <c r="J62" s="262" t="s">
        <v>2499</v>
      </c>
      <c r="K62" s="262" t="s">
        <v>2500</v>
      </c>
    </row>
    <row r="63" spans="2:11" x14ac:dyDescent="0.25">
      <c r="B63" s="262" t="s">
        <v>2501</v>
      </c>
      <c r="C63" s="262"/>
      <c r="D63" s="262"/>
      <c r="E63" s="262"/>
      <c r="F63" s="262"/>
      <c r="G63" s="262"/>
      <c r="H63" s="262"/>
      <c r="I63" s="262"/>
      <c r="J63" s="262"/>
      <c r="K63" s="262"/>
    </row>
    <row r="64" spans="2:11" x14ac:dyDescent="0.25">
      <c r="B64" s="262" t="s">
        <v>2502</v>
      </c>
      <c r="C64" s="263"/>
      <c r="D64" s="262"/>
      <c r="E64" s="262"/>
      <c r="F64" s="262"/>
      <c r="G64" s="262"/>
      <c r="H64" s="262"/>
      <c r="I64" s="262"/>
      <c r="J64" s="262"/>
      <c r="K64" s="262"/>
    </row>
    <row r="65" spans="2:11" x14ac:dyDescent="0.25">
      <c r="B65" s="262" t="s">
        <v>2503</v>
      </c>
      <c r="C65" s="263"/>
      <c r="D65" s="262"/>
      <c r="E65" s="262"/>
      <c r="F65" s="262"/>
      <c r="G65" s="262"/>
      <c r="H65" s="262"/>
      <c r="I65" s="262"/>
      <c r="J65" s="262"/>
      <c r="K65" s="262"/>
    </row>
    <row r="66" spans="2:11" x14ac:dyDescent="0.25">
      <c r="B66" s="262" t="s">
        <v>2504</v>
      </c>
      <c r="C66" s="263"/>
      <c r="D66" s="262"/>
      <c r="E66" s="262"/>
      <c r="F66" s="262"/>
      <c r="G66" s="262"/>
      <c r="H66" s="262"/>
      <c r="I66" s="262"/>
      <c r="J66" s="262"/>
      <c r="K66" s="262"/>
    </row>
    <row r="67" spans="2:11" x14ac:dyDescent="0.25">
      <c r="B67" s="262" t="s">
        <v>90</v>
      </c>
      <c r="C67" s="263"/>
      <c r="D67" s="262"/>
      <c r="E67" s="262"/>
      <c r="F67" s="262"/>
      <c r="G67" s="262"/>
      <c r="H67" s="262"/>
      <c r="I67" s="262"/>
      <c r="J67" s="262"/>
      <c r="K67" s="262"/>
    </row>
    <row r="68" spans="2:11" x14ac:dyDescent="0.25">
      <c r="C68" s="264"/>
    </row>
    <row r="69" spans="2:11" x14ac:dyDescent="0.25">
      <c r="B69" s="181" t="s">
        <v>2505</v>
      </c>
    </row>
    <row r="70" spans="2:11" x14ac:dyDescent="0.25">
      <c r="B70" s="261" t="s">
        <v>2506</v>
      </c>
      <c r="C70" s="262" t="s">
        <v>2492</v>
      </c>
      <c r="D70" s="262" t="s">
        <v>2493</v>
      </c>
      <c r="E70" s="262" t="s">
        <v>2494</v>
      </c>
      <c r="F70" s="262" t="s">
        <v>2495</v>
      </c>
      <c r="G70" s="262" t="s">
        <v>2496</v>
      </c>
      <c r="H70" s="262" t="s">
        <v>2497</v>
      </c>
      <c r="I70" s="262" t="s">
        <v>2498</v>
      </c>
      <c r="J70" s="262" t="s">
        <v>2499</v>
      </c>
      <c r="K70" s="262" t="s">
        <v>2500</v>
      </c>
    </row>
    <row r="71" spans="2:11" x14ac:dyDescent="0.25">
      <c r="B71" s="262" t="s">
        <v>2507</v>
      </c>
      <c r="C71" s="262"/>
      <c r="D71" s="262"/>
      <c r="E71" s="262"/>
      <c r="F71" s="262"/>
      <c r="G71" s="262"/>
      <c r="H71" s="262"/>
      <c r="I71" s="262"/>
      <c r="J71" s="262"/>
      <c r="K71" s="262"/>
    </row>
    <row r="72" spans="2:11" x14ac:dyDescent="0.25">
      <c r="B72" s="262" t="s">
        <v>2508</v>
      </c>
      <c r="C72" s="263"/>
      <c r="D72" s="262"/>
      <c r="E72" s="262"/>
      <c r="F72" s="262"/>
      <c r="G72" s="262"/>
      <c r="H72" s="262"/>
      <c r="I72" s="262"/>
      <c r="J72" s="262"/>
      <c r="K72" s="262"/>
    </row>
    <row r="73" spans="2:11" x14ac:dyDescent="0.25">
      <c r="B73" s="262" t="s">
        <v>2200</v>
      </c>
      <c r="C73" s="263"/>
      <c r="D73" s="262"/>
      <c r="E73" s="262"/>
      <c r="F73" s="262"/>
      <c r="G73" s="262"/>
      <c r="H73" s="262"/>
      <c r="I73" s="262"/>
      <c r="J73" s="262"/>
      <c r="K73" s="262"/>
    </row>
    <row r="74" spans="2:11" x14ac:dyDescent="0.25">
      <c r="B74" s="265" t="s">
        <v>2201</v>
      </c>
      <c r="C74" s="263"/>
      <c r="D74" s="262"/>
      <c r="E74" s="262"/>
      <c r="F74" s="262"/>
      <c r="G74" s="262"/>
      <c r="H74" s="262"/>
      <c r="I74" s="262"/>
      <c r="J74" s="262"/>
      <c r="K74" s="262"/>
    </row>
    <row r="75" spans="2:11" x14ac:dyDescent="0.25">
      <c r="B75" s="262" t="s">
        <v>90</v>
      </c>
      <c r="C75" s="263"/>
      <c r="D75" s="262"/>
      <c r="E75" s="262"/>
      <c r="F75" s="262"/>
      <c r="G75" s="262"/>
      <c r="H75" s="262"/>
      <c r="I75" s="262"/>
      <c r="J75" s="262"/>
      <c r="K75" s="262"/>
    </row>
    <row r="76" spans="2:11" x14ac:dyDescent="0.25">
      <c r="C76" s="264"/>
    </row>
    <row r="77" spans="2:11" x14ac:dyDescent="0.25">
      <c r="B77" s="181" t="s">
        <v>2509</v>
      </c>
    </row>
    <row r="78" spans="2:11" x14ac:dyDescent="0.25">
      <c r="B78" s="261" t="s">
        <v>2510</v>
      </c>
      <c r="C78" s="262" t="s">
        <v>2502</v>
      </c>
      <c r="D78" s="262" t="s">
        <v>2503</v>
      </c>
      <c r="E78" s="262" t="s">
        <v>2504</v>
      </c>
      <c r="F78" s="262" t="s">
        <v>90</v>
      </c>
    </row>
    <row r="79" spans="2:11" x14ac:dyDescent="0.25">
      <c r="B79" s="262" t="s">
        <v>2507</v>
      </c>
      <c r="C79" s="262"/>
      <c r="D79" s="262"/>
      <c r="E79" s="262"/>
      <c r="F79" s="262"/>
    </row>
    <row r="80" spans="2:11" x14ac:dyDescent="0.25">
      <c r="B80" s="262" t="s">
        <v>2508</v>
      </c>
      <c r="C80" s="263"/>
      <c r="D80" s="262"/>
      <c r="E80" s="262"/>
      <c r="F80" s="262"/>
    </row>
    <row r="81" spans="2:11" x14ac:dyDescent="0.25">
      <c r="B81" s="262" t="s">
        <v>2200</v>
      </c>
      <c r="C81" s="263"/>
      <c r="D81" s="262"/>
      <c r="E81" s="262"/>
      <c r="F81" s="262"/>
    </row>
    <row r="82" spans="2:11" ht="15" customHeight="1" x14ac:dyDescent="0.25">
      <c r="B82" s="265" t="s">
        <v>2201</v>
      </c>
      <c r="C82" s="263"/>
      <c r="D82" s="262"/>
      <c r="E82" s="262"/>
      <c r="F82" s="262"/>
    </row>
    <row r="83" spans="2:11" x14ac:dyDescent="0.25">
      <c r="B83" s="262" t="s">
        <v>90</v>
      </c>
      <c r="C83" s="263"/>
      <c r="D83" s="262"/>
      <c r="E83" s="262"/>
      <c r="F83" s="262"/>
    </row>
    <row r="84" spans="2:11" x14ac:dyDescent="0.25">
      <c r="C84" s="264"/>
    </row>
    <row r="85" spans="2:11" s="266" customFormat="1" x14ac:dyDescent="0.25">
      <c r="B85" s="181" t="s">
        <v>2511</v>
      </c>
      <c r="C85" s="18"/>
      <c r="D85" s="18"/>
      <c r="E85" s="18"/>
      <c r="F85" s="18"/>
      <c r="G85" s="18"/>
      <c r="H85" s="18"/>
      <c r="I85" s="18"/>
      <c r="J85" s="18"/>
      <c r="K85" s="18"/>
    </row>
    <row r="86" spans="2:11" x14ac:dyDescent="0.25">
      <c r="B86" s="480" t="s">
        <v>2512</v>
      </c>
      <c r="C86" s="481"/>
      <c r="D86" s="481"/>
      <c r="E86" s="482"/>
      <c r="F86" s="263"/>
    </row>
    <row r="87" spans="2:11" x14ac:dyDescent="0.25">
      <c r="B87" s="267"/>
      <c r="C87" s="267"/>
      <c r="D87" s="267"/>
      <c r="E87" s="267"/>
      <c r="F87" s="264"/>
    </row>
    <row r="88" spans="2:11" x14ac:dyDescent="0.25">
      <c r="B88" s="238"/>
      <c r="C88" s="238"/>
      <c r="D88" s="238"/>
    </row>
    <row r="89" spans="2:11" x14ac:dyDescent="0.25">
      <c r="B89" s="268" t="s">
        <v>2513</v>
      </c>
      <c r="C89" s="269"/>
      <c r="D89" s="238"/>
    </row>
    <row r="90" spans="2:11" x14ac:dyDescent="0.25">
      <c r="B90" s="265" t="s">
        <v>2514</v>
      </c>
      <c r="C90" s="270"/>
      <c r="D90" s="238"/>
    </row>
    <row r="91" spans="2:11" x14ac:dyDescent="0.25">
      <c r="B91" s="265" t="s">
        <v>2515</v>
      </c>
      <c r="C91" s="270"/>
      <c r="D91" s="238"/>
    </row>
    <row r="92" spans="2:11" x14ac:dyDescent="0.25">
      <c r="B92" s="265" t="s">
        <v>2504</v>
      </c>
      <c r="C92" s="270"/>
      <c r="D92" s="238"/>
    </row>
    <row r="93" spans="2:11" x14ac:dyDescent="0.25">
      <c r="B93" s="265" t="s">
        <v>90</v>
      </c>
      <c r="C93" s="270"/>
      <c r="D93" s="238"/>
    </row>
    <row r="94" spans="2:11" x14ac:dyDescent="0.25">
      <c r="B94" s="238"/>
      <c r="C94" s="238"/>
      <c r="D94" s="238"/>
    </row>
    <row r="95" spans="2:11" x14ac:dyDescent="0.25">
      <c r="B95" s="268" t="s">
        <v>2516</v>
      </c>
      <c r="C95" s="269"/>
      <c r="D95" s="238"/>
    </row>
    <row r="96" spans="2:11" x14ac:dyDescent="0.25">
      <c r="B96" s="265" t="s">
        <v>2514</v>
      </c>
      <c r="C96" s="270"/>
      <c r="D96" s="238"/>
    </row>
    <row r="97" spans="2:6" x14ac:dyDescent="0.25">
      <c r="B97" s="265" t="s">
        <v>2515</v>
      </c>
      <c r="C97" s="270"/>
      <c r="D97" s="238"/>
    </row>
    <row r="98" spans="2:6" x14ac:dyDescent="0.25">
      <c r="B98" s="265" t="s">
        <v>2504</v>
      </c>
      <c r="C98" s="270"/>
      <c r="D98" s="238"/>
    </row>
    <row r="99" spans="2:6" x14ac:dyDescent="0.25">
      <c r="B99" s="265" t="s">
        <v>90</v>
      </c>
      <c r="C99" s="270"/>
      <c r="D99" s="238"/>
    </row>
    <row r="100" spans="2:6" x14ac:dyDescent="0.25">
      <c r="B100" s="238"/>
      <c r="C100" s="269"/>
      <c r="D100" s="238"/>
    </row>
    <row r="101" spans="2:6" x14ac:dyDescent="0.25">
      <c r="B101" s="238"/>
      <c r="C101" s="269"/>
      <c r="D101" s="238"/>
    </row>
    <row r="102" spans="2:6" x14ac:dyDescent="0.25">
      <c r="B102" s="238"/>
      <c r="C102" s="269"/>
      <c r="D102" s="238"/>
    </row>
    <row r="103" spans="2:6" ht="18" x14ac:dyDescent="0.25">
      <c r="B103" s="483" t="s">
        <v>2517</v>
      </c>
      <c r="C103" s="483"/>
      <c r="D103" s="483"/>
      <c r="E103" s="483"/>
      <c r="F103" s="483"/>
    </row>
    <row r="104" spans="2:6" ht="18" x14ac:dyDescent="0.25">
      <c r="B104" s="260"/>
      <c r="C104" s="271"/>
      <c r="D104" s="272"/>
      <c r="E104" s="272"/>
      <c r="F104" s="272"/>
    </row>
    <row r="105" spans="2:6" x14ac:dyDescent="0.25">
      <c r="B105" s="273" t="s">
        <v>2518</v>
      </c>
      <c r="C105" s="274" t="s">
        <v>2904</v>
      </c>
    </row>
    <row r="106" spans="2:6" x14ac:dyDescent="0.25">
      <c r="B106" s="275" t="s">
        <v>2519</v>
      </c>
      <c r="C106" s="274" t="s">
        <v>2520</v>
      </c>
      <c r="D106"/>
    </row>
    <row r="107" spans="2:6" x14ac:dyDescent="0.25">
      <c r="B107" s="275" t="s">
        <v>2521</v>
      </c>
      <c r="C107" s="274">
        <v>100</v>
      </c>
    </row>
    <row r="108" spans="2:6" x14ac:dyDescent="0.25">
      <c r="B108" s="275" t="s">
        <v>2523</v>
      </c>
      <c r="C108" s="274" t="s">
        <v>2522</v>
      </c>
    </row>
    <row r="109" spans="2:6" x14ac:dyDescent="0.25">
      <c r="B109" s="275" t="s">
        <v>2524</v>
      </c>
      <c r="C109" s="274" t="s">
        <v>2522</v>
      </c>
    </row>
    <row r="110" spans="2:6" x14ac:dyDescent="0.25">
      <c r="B110" s="275" t="s">
        <v>2525</v>
      </c>
      <c r="C110" s="274" t="s">
        <v>2526</v>
      </c>
    </row>
    <row r="111" spans="2:6" x14ac:dyDescent="0.25">
      <c r="B111" s="275" t="s">
        <v>2527</v>
      </c>
      <c r="C111" s="274" t="s">
        <v>2526</v>
      </c>
    </row>
    <row r="112" spans="2:6" x14ac:dyDescent="0.25">
      <c r="B112" s="275" t="s">
        <v>2528</v>
      </c>
      <c r="C112" s="274" t="s">
        <v>2526</v>
      </c>
    </row>
    <row r="113" spans="2:6" x14ac:dyDescent="0.25">
      <c r="B113" s="276"/>
      <c r="C113" s="1"/>
    </row>
    <row r="115" spans="2:6" ht="18" x14ac:dyDescent="0.25">
      <c r="B115" s="483" t="s">
        <v>2529</v>
      </c>
      <c r="C115" s="483"/>
      <c r="D115" s="483"/>
      <c r="E115" s="483"/>
      <c r="F115" s="483"/>
    </row>
    <row r="116" spans="2:6" ht="18" x14ac:dyDescent="0.25">
      <c r="B116" s="260"/>
      <c r="C116" s="477" t="s">
        <v>2530</v>
      </c>
      <c r="D116" s="477"/>
      <c r="E116" s="477"/>
      <c r="F116" s="477"/>
    </row>
    <row r="117" spans="2:6" x14ac:dyDescent="0.25">
      <c r="B117" s="277" t="s">
        <v>2531</v>
      </c>
      <c r="C117" s="484" t="s">
        <v>2905</v>
      </c>
      <c r="D117" s="484"/>
      <c r="E117" s="484"/>
      <c r="F117" s="484"/>
    </row>
    <row r="118" spans="2:6" x14ac:dyDescent="0.25">
      <c r="B118" s="277"/>
      <c r="C118" s="278"/>
      <c r="D118" s="278"/>
      <c r="E118" s="278"/>
      <c r="F118" s="278"/>
    </row>
    <row r="119" spans="2:6" x14ac:dyDescent="0.25">
      <c r="B119" s="279" t="s">
        <v>2532</v>
      </c>
      <c r="C119" s="485"/>
      <c r="D119" s="485"/>
      <c r="E119" s="485"/>
      <c r="F119" s="485"/>
    </row>
    <row r="120" spans="2:6" x14ac:dyDescent="0.25">
      <c r="B120" s="280" t="s">
        <v>2533</v>
      </c>
      <c r="C120" s="266"/>
      <c r="D120" s="266"/>
      <c r="E120" s="266"/>
      <c r="F120" s="266"/>
    </row>
    <row r="121" spans="2:6" x14ac:dyDescent="0.25">
      <c r="B121" s="277"/>
    </row>
    <row r="122" spans="2:6" x14ac:dyDescent="0.25">
      <c r="B122" s="277"/>
    </row>
    <row r="123" spans="2:6" ht="15.75" x14ac:dyDescent="0.25">
      <c r="B123" s="281"/>
    </row>
    <row r="124" spans="2:6" ht="18" x14ac:dyDescent="0.25">
      <c r="B124" s="483" t="s">
        <v>2534</v>
      </c>
      <c r="C124" s="483"/>
      <c r="D124" s="483"/>
      <c r="E124" s="483"/>
      <c r="F124" s="483"/>
    </row>
    <row r="125" spans="2:6" ht="18" x14ac:dyDescent="0.25">
      <c r="B125" s="260"/>
      <c r="C125" s="477" t="s">
        <v>2530</v>
      </c>
      <c r="D125" s="477"/>
      <c r="E125" s="477"/>
      <c r="F125" s="477"/>
    </row>
    <row r="126" spans="2:6" x14ac:dyDescent="0.25">
      <c r="B126" s="282"/>
      <c r="C126" s="486" t="s">
        <v>2535</v>
      </c>
      <c r="D126" s="486"/>
      <c r="E126" s="486" t="s">
        <v>2536</v>
      </c>
      <c r="F126" s="486"/>
    </row>
    <row r="127" spans="2:6" ht="30" x14ac:dyDescent="0.25">
      <c r="B127" s="283" t="s">
        <v>2537</v>
      </c>
      <c r="C127" s="484"/>
      <c r="D127" s="484"/>
      <c r="E127" s="484" t="s">
        <v>2905</v>
      </c>
      <c r="F127" s="484"/>
    </row>
    <row r="128" spans="2:6" x14ac:dyDescent="0.25">
      <c r="B128" s="277" t="s">
        <v>2538</v>
      </c>
      <c r="C128" s="484"/>
      <c r="D128" s="484"/>
      <c r="E128" s="484" t="s">
        <v>2905</v>
      </c>
      <c r="F128" s="484"/>
    </row>
    <row r="129" spans="2:9" x14ac:dyDescent="0.25">
      <c r="B129" s="279" t="s">
        <v>2539</v>
      </c>
      <c r="C129" s="485" t="s">
        <v>2905</v>
      </c>
      <c r="D129" s="485"/>
      <c r="E129" s="485"/>
      <c r="F129" s="485"/>
    </row>
    <row r="130" spans="2:9" x14ac:dyDescent="0.25">
      <c r="B130" s="284" t="s">
        <v>2540</v>
      </c>
    </row>
    <row r="131" spans="2:9" x14ac:dyDescent="0.25">
      <c r="I131" s="225" t="s">
        <v>2445</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4"/>
      <c r="K4" s="285" t="s">
        <v>2541</v>
      </c>
      <c r="L4" s="286">
        <v>45565</v>
      </c>
    </row>
    <row r="5" spans="1:13" x14ac:dyDescent="0.25">
      <c r="B5" s="287" t="s">
        <v>2542</v>
      </c>
    </row>
    <row r="7" spans="1:13" ht="15.75" x14ac:dyDescent="0.25">
      <c r="B7" s="288" t="s">
        <v>2543</v>
      </c>
    </row>
    <row r="8" spans="1:13" ht="3.75" customHeight="1" x14ac:dyDescent="0.25">
      <c r="B8" s="288"/>
    </row>
    <row r="9" spans="1:13" x14ac:dyDescent="0.25">
      <c r="B9" s="289" t="s">
        <v>2353</v>
      </c>
      <c r="C9" s="290"/>
      <c r="D9" s="290"/>
      <c r="E9" s="290"/>
      <c r="F9" s="290"/>
      <c r="G9" s="290"/>
      <c r="H9" s="290"/>
      <c r="I9" s="290"/>
      <c r="J9" s="290"/>
      <c r="K9" s="290"/>
      <c r="L9" s="290"/>
      <c r="M9" s="290"/>
    </row>
    <row r="10" spans="1:13" ht="45" x14ac:dyDescent="0.25">
      <c r="A10" s="238"/>
      <c r="B10" s="244"/>
      <c r="C10" s="291" t="s">
        <v>2544</v>
      </c>
      <c r="D10" s="292" t="s">
        <v>2545</v>
      </c>
      <c r="E10" s="292" t="s">
        <v>2546</v>
      </c>
      <c r="F10" s="292" t="s">
        <v>2547</v>
      </c>
      <c r="G10" s="292" t="s">
        <v>2548</v>
      </c>
      <c r="H10" s="292" t="s">
        <v>2549</v>
      </c>
      <c r="I10" s="292" t="s">
        <v>2550</v>
      </c>
      <c r="J10" s="292" t="s">
        <v>726</v>
      </c>
      <c r="K10" s="292" t="s">
        <v>2551</v>
      </c>
      <c r="L10" s="292" t="s">
        <v>88</v>
      </c>
      <c r="M10" s="293" t="s">
        <v>90</v>
      </c>
    </row>
    <row r="11" spans="1:13" x14ac:dyDescent="0.25">
      <c r="A11" s="238"/>
      <c r="B11" s="294" t="s">
        <v>90</v>
      </c>
      <c r="C11" s="447">
        <v>0</v>
      </c>
      <c r="D11" s="448">
        <v>0</v>
      </c>
      <c r="E11" s="448">
        <v>0</v>
      </c>
      <c r="F11" s="448">
        <v>125</v>
      </c>
      <c r="G11" s="448">
        <v>412</v>
      </c>
      <c r="H11" s="448">
        <v>945</v>
      </c>
      <c r="I11" s="448">
        <v>994</v>
      </c>
      <c r="J11" s="448">
        <v>1436</v>
      </c>
      <c r="K11" s="448">
        <v>154</v>
      </c>
      <c r="L11" s="448">
        <v>73</v>
      </c>
      <c r="M11" s="449">
        <v>4139</v>
      </c>
    </row>
    <row r="12" spans="1:13" x14ac:dyDescent="0.25">
      <c r="A12" s="238"/>
      <c r="B12" s="295" t="s">
        <v>2552</v>
      </c>
      <c r="C12" s="450">
        <v>0</v>
      </c>
      <c r="D12" s="450">
        <v>0</v>
      </c>
      <c r="E12" s="450">
        <v>0</v>
      </c>
      <c r="F12" s="450">
        <v>3.02</v>
      </c>
      <c r="G12" s="450">
        <v>9.9499999999999993</v>
      </c>
      <c r="H12" s="450">
        <v>22.83</v>
      </c>
      <c r="I12" s="450">
        <v>24.02</v>
      </c>
      <c r="J12" s="450">
        <v>34.69</v>
      </c>
      <c r="K12" s="450">
        <v>3.72</v>
      </c>
      <c r="L12" s="450">
        <v>1.76</v>
      </c>
      <c r="M12" s="451">
        <v>100</v>
      </c>
    </row>
    <row r="13" spans="1:13" x14ac:dyDescent="0.25">
      <c r="A13" s="238"/>
      <c r="B13" s="238"/>
      <c r="C13" s="238"/>
    </row>
    <row r="14" spans="1:13" ht="15.75" x14ac:dyDescent="0.25">
      <c r="A14" s="238"/>
      <c r="B14" s="296" t="s">
        <v>2553</v>
      </c>
      <c r="C14" s="238"/>
    </row>
    <row r="15" spans="1:13" ht="3.75" customHeight="1" x14ac:dyDescent="0.25">
      <c r="A15" s="238"/>
      <c r="B15" s="296"/>
      <c r="C15" s="238"/>
    </row>
    <row r="16" spans="1:13" x14ac:dyDescent="0.25">
      <c r="A16" s="238"/>
      <c r="B16" s="297" t="s">
        <v>2355</v>
      </c>
      <c r="C16" s="298"/>
      <c r="D16" s="290"/>
      <c r="E16" s="290"/>
      <c r="F16" s="290"/>
      <c r="G16" s="290"/>
      <c r="H16" s="290"/>
      <c r="I16" s="290"/>
      <c r="J16" s="290"/>
      <c r="K16" s="290"/>
      <c r="L16" s="290"/>
      <c r="M16" s="290"/>
    </row>
    <row r="17" spans="1:14" ht="45" x14ac:dyDescent="0.25">
      <c r="A17" s="238"/>
      <c r="B17" s="244"/>
      <c r="C17" s="291" t="s">
        <v>2544</v>
      </c>
      <c r="D17" s="292" t="s">
        <v>2545</v>
      </c>
      <c r="E17" s="292" t="s">
        <v>2546</v>
      </c>
      <c r="F17" s="292" t="s">
        <v>2547</v>
      </c>
      <c r="G17" s="292" t="s">
        <v>2548</v>
      </c>
      <c r="H17" s="292" t="s">
        <v>2549</v>
      </c>
      <c r="I17" s="292" t="s">
        <v>2550</v>
      </c>
      <c r="J17" s="292" t="s">
        <v>726</v>
      </c>
      <c r="K17" s="292" t="s">
        <v>2551</v>
      </c>
      <c r="L17" s="292" t="s">
        <v>88</v>
      </c>
      <c r="M17" s="293" t="s">
        <v>90</v>
      </c>
    </row>
    <row r="18" spans="1:14" x14ac:dyDescent="0.25">
      <c r="A18" s="238"/>
      <c r="B18" s="294" t="s">
        <v>90</v>
      </c>
      <c r="C18" s="452">
        <v>0</v>
      </c>
      <c r="D18" s="453">
        <v>0</v>
      </c>
      <c r="E18" s="453">
        <v>0</v>
      </c>
      <c r="F18" s="453">
        <v>1.46</v>
      </c>
      <c r="G18" s="453">
        <v>7.16</v>
      </c>
      <c r="H18" s="453">
        <v>8.49</v>
      </c>
      <c r="I18" s="453">
        <v>18.03</v>
      </c>
      <c r="J18" s="453">
        <v>7.47</v>
      </c>
      <c r="K18" s="453">
        <v>3.69</v>
      </c>
      <c r="L18" s="453">
        <v>0.52890000000000004</v>
      </c>
      <c r="M18" s="454">
        <v>46.83</v>
      </c>
    </row>
    <row r="19" spans="1:14" x14ac:dyDescent="0.25">
      <c r="A19" s="238"/>
      <c r="B19" s="295" t="s">
        <v>2552</v>
      </c>
      <c r="C19" s="450">
        <v>0</v>
      </c>
      <c r="D19" s="450">
        <v>0</v>
      </c>
      <c r="E19" s="450">
        <v>0</v>
      </c>
      <c r="F19" s="450">
        <v>3.12</v>
      </c>
      <c r="G19" s="450">
        <v>15.29</v>
      </c>
      <c r="H19" s="450">
        <v>18.13</v>
      </c>
      <c r="I19" s="450">
        <v>38.51</v>
      </c>
      <c r="J19" s="450">
        <v>15.95</v>
      </c>
      <c r="K19" s="450">
        <v>7.87</v>
      </c>
      <c r="L19" s="450">
        <v>1.1299999999999999</v>
      </c>
      <c r="M19" s="451">
        <v>100</v>
      </c>
    </row>
    <row r="20" spans="1:14" x14ac:dyDescent="0.25">
      <c r="A20" s="238"/>
      <c r="B20" s="238"/>
      <c r="C20" s="238"/>
    </row>
    <row r="21" spans="1:14" ht="15.75" x14ac:dyDescent="0.25">
      <c r="A21" s="238"/>
      <c r="B21" s="296" t="s">
        <v>2554</v>
      </c>
      <c r="C21" s="238"/>
    </row>
    <row r="22" spans="1:14" ht="3.75" customHeight="1" x14ac:dyDescent="0.25">
      <c r="A22" s="238"/>
      <c r="B22" s="296"/>
      <c r="C22" s="238"/>
    </row>
    <row r="23" spans="1:14" x14ac:dyDescent="0.25">
      <c r="A23" s="238"/>
      <c r="B23" s="297" t="s">
        <v>2357</v>
      </c>
      <c r="C23" s="298"/>
      <c r="D23" s="290"/>
      <c r="E23" s="290"/>
      <c r="F23" s="290"/>
      <c r="G23" s="290"/>
      <c r="H23" s="290"/>
      <c r="I23" s="290"/>
      <c r="J23" s="290"/>
      <c r="K23" s="290"/>
      <c r="L23" s="290"/>
      <c r="M23" s="290"/>
    </row>
    <row r="24" spans="1:14" x14ac:dyDescent="0.25">
      <c r="A24" s="238"/>
      <c r="B24" s="238"/>
      <c r="C24" s="300"/>
    </row>
    <row r="25" spans="1:14" x14ac:dyDescent="0.25">
      <c r="A25" s="238"/>
      <c r="B25" s="244"/>
      <c r="C25" s="291" t="s">
        <v>2555</v>
      </c>
      <c r="D25" s="292" t="s">
        <v>2556</v>
      </c>
      <c r="E25" s="292" t="s">
        <v>2557</v>
      </c>
      <c r="F25" s="292" t="s">
        <v>2558</v>
      </c>
      <c r="G25" s="292" t="s">
        <v>2559</v>
      </c>
      <c r="H25" s="292" t="s">
        <v>2560</v>
      </c>
      <c r="I25" s="293" t="s">
        <v>90</v>
      </c>
    </row>
    <row r="26" spans="1:14" x14ac:dyDescent="0.25">
      <c r="A26" s="238"/>
      <c r="B26" s="294" t="s">
        <v>90</v>
      </c>
      <c r="C26" s="452">
        <v>1.31</v>
      </c>
      <c r="D26" s="453">
        <v>3.35</v>
      </c>
      <c r="E26" s="453">
        <v>11.87</v>
      </c>
      <c r="F26" s="453">
        <v>11.01</v>
      </c>
      <c r="G26" s="453">
        <v>7.93</v>
      </c>
      <c r="H26" s="453">
        <v>11.36</v>
      </c>
      <c r="I26" s="454">
        <v>46.83</v>
      </c>
    </row>
    <row r="27" spans="1:14" x14ac:dyDescent="0.25">
      <c r="A27" s="238"/>
      <c r="B27" s="295" t="s">
        <v>2552</v>
      </c>
      <c r="C27" s="450">
        <v>2.79</v>
      </c>
      <c r="D27" s="450">
        <v>7.15</v>
      </c>
      <c r="E27" s="450">
        <v>25.35</v>
      </c>
      <c r="F27" s="450">
        <v>23.5</v>
      </c>
      <c r="G27" s="450">
        <v>16.940000000000001</v>
      </c>
      <c r="H27" s="450">
        <v>24.27</v>
      </c>
      <c r="I27" s="451">
        <v>100</v>
      </c>
    </row>
    <row r="28" spans="1:14" x14ac:dyDescent="0.25">
      <c r="A28" s="238"/>
      <c r="B28" s="238"/>
      <c r="C28" s="238"/>
    </row>
    <row r="29" spans="1:14" ht="15.75" x14ac:dyDescent="0.25">
      <c r="A29" s="238"/>
      <c r="B29" s="296" t="s">
        <v>2561</v>
      </c>
      <c r="C29" s="238"/>
    </row>
    <row r="30" spans="1:14" ht="15.75" x14ac:dyDescent="0.25">
      <c r="B30" s="288"/>
    </row>
    <row r="31" spans="1:14" x14ac:dyDescent="0.25">
      <c r="B31" s="289" t="s">
        <v>2562</v>
      </c>
      <c r="C31" s="289"/>
      <c r="D31" s="289"/>
      <c r="E31" s="289"/>
      <c r="F31" s="289"/>
      <c r="G31" s="289"/>
      <c r="H31" s="289"/>
      <c r="I31" s="289"/>
      <c r="J31" s="289"/>
      <c r="K31" s="289"/>
      <c r="L31" s="289"/>
      <c r="M31" s="289"/>
      <c r="N31" s="289"/>
    </row>
    <row r="32" spans="1:14" ht="30" x14ac:dyDescent="0.25">
      <c r="B32" s="234"/>
      <c r="C32" s="301" t="s">
        <v>2563</v>
      </c>
      <c r="D32" s="301" t="s">
        <v>2564</v>
      </c>
      <c r="E32" s="301" t="s">
        <v>2565</v>
      </c>
      <c r="F32" s="301" t="s">
        <v>2566</v>
      </c>
      <c r="G32" s="301" t="s">
        <v>2567</v>
      </c>
      <c r="H32" s="301" t="s">
        <v>2568</v>
      </c>
      <c r="I32" s="301" t="s">
        <v>2569</v>
      </c>
      <c r="J32" s="301" t="s">
        <v>2570</v>
      </c>
      <c r="K32" s="301" t="s">
        <v>2571</v>
      </c>
      <c r="L32" s="301" t="s">
        <v>2572</v>
      </c>
      <c r="M32" s="301" t="s">
        <v>88</v>
      </c>
      <c r="N32" s="302" t="s">
        <v>90</v>
      </c>
    </row>
    <row r="33" spans="2:14" x14ac:dyDescent="0.25">
      <c r="B33" s="303" t="s">
        <v>90</v>
      </c>
      <c r="C33" s="304"/>
      <c r="D33" s="304"/>
      <c r="E33" s="304"/>
      <c r="F33" s="304"/>
      <c r="G33" s="304"/>
      <c r="H33" s="304"/>
      <c r="I33" s="304"/>
      <c r="J33" s="304"/>
      <c r="K33" s="304"/>
      <c r="L33" s="304"/>
      <c r="M33" s="304"/>
      <c r="N33" s="305"/>
    </row>
    <row r="34" spans="2:14" x14ac:dyDescent="0.25">
      <c r="B34" s="306" t="s">
        <v>2552</v>
      </c>
      <c r="C34" s="307"/>
      <c r="D34" s="307"/>
      <c r="E34" s="307"/>
      <c r="F34" s="307"/>
      <c r="G34" s="307"/>
      <c r="H34" s="307"/>
      <c r="I34" s="307"/>
      <c r="J34" s="307"/>
      <c r="K34" s="307"/>
      <c r="L34" s="307"/>
      <c r="M34" s="307"/>
      <c r="N34" s="308"/>
    </row>
    <row r="36" spans="2:14" ht="15.75" x14ac:dyDescent="0.25">
      <c r="B36" s="288" t="s">
        <v>2573</v>
      </c>
    </row>
    <row r="37" spans="2:14" ht="15.75" x14ac:dyDescent="0.25">
      <c r="B37" s="288"/>
    </row>
    <row r="38" spans="2:14" x14ac:dyDescent="0.25">
      <c r="B38" s="289" t="s">
        <v>2574</v>
      </c>
      <c r="C38" s="289"/>
      <c r="D38" s="289"/>
      <c r="E38" s="289"/>
      <c r="F38" s="289"/>
      <c r="G38" s="289"/>
      <c r="H38" s="289"/>
      <c r="I38" s="289"/>
      <c r="J38" s="289"/>
      <c r="K38" s="289"/>
      <c r="L38" s="289"/>
      <c r="M38" s="289"/>
      <c r="N38" s="289"/>
    </row>
    <row r="39" spans="2:14" ht="30" x14ac:dyDescent="0.25">
      <c r="B39" s="234"/>
      <c r="C39" s="301" t="s">
        <v>2563</v>
      </c>
      <c r="D39" s="301" t="s">
        <v>2564</v>
      </c>
      <c r="E39" s="301" t="s">
        <v>2565</v>
      </c>
      <c r="F39" s="301" t="s">
        <v>2566</v>
      </c>
      <c r="G39" s="301" t="s">
        <v>2567</v>
      </c>
      <c r="H39" s="301" t="s">
        <v>2568</v>
      </c>
      <c r="I39" s="301" t="s">
        <v>2569</v>
      </c>
      <c r="J39" s="301" t="s">
        <v>2570</v>
      </c>
      <c r="K39" s="301" t="s">
        <v>2571</v>
      </c>
      <c r="L39" s="301" t="s">
        <v>2572</v>
      </c>
      <c r="M39" s="301" t="s">
        <v>88</v>
      </c>
      <c r="N39" s="302" t="s">
        <v>90</v>
      </c>
    </row>
    <row r="40" spans="2:14" x14ac:dyDescent="0.25">
      <c r="B40" s="303" t="s">
        <v>90</v>
      </c>
      <c r="C40" s="304"/>
      <c r="D40" s="304"/>
      <c r="E40" s="304"/>
      <c r="F40" s="304"/>
      <c r="G40" s="304"/>
      <c r="H40" s="304"/>
      <c r="I40" s="304"/>
      <c r="J40" s="304"/>
      <c r="K40" s="304"/>
      <c r="L40" s="304"/>
      <c r="M40" s="304"/>
      <c r="N40" s="309"/>
    </row>
    <row r="41" spans="2:14" x14ac:dyDescent="0.25">
      <c r="B41" s="306" t="s">
        <v>2552</v>
      </c>
      <c r="C41" s="307"/>
      <c r="D41" s="307"/>
      <c r="E41" s="307"/>
      <c r="F41" s="307"/>
      <c r="G41" s="307"/>
      <c r="H41" s="307"/>
      <c r="I41" s="307"/>
      <c r="J41" s="307"/>
      <c r="K41" s="307"/>
      <c r="L41" s="307"/>
      <c r="M41" s="307"/>
      <c r="N41" s="308"/>
    </row>
    <row r="43" spans="2:14" ht="15.75" x14ac:dyDescent="0.25">
      <c r="B43" s="288" t="s">
        <v>2575</v>
      </c>
    </row>
    <row r="44" spans="2:14" ht="15.75" x14ac:dyDescent="0.25">
      <c r="B44" s="288"/>
    </row>
    <row r="45" spans="2:14" x14ac:dyDescent="0.25">
      <c r="B45" s="289" t="s">
        <v>2357</v>
      </c>
      <c r="C45" s="289"/>
      <c r="D45" s="289"/>
      <c r="E45" s="289"/>
      <c r="F45" s="289"/>
      <c r="G45" s="289"/>
      <c r="H45" s="289"/>
      <c r="I45" s="289"/>
      <c r="J45" s="289"/>
      <c r="K45" s="289"/>
      <c r="L45" s="289"/>
      <c r="M45" s="289"/>
      <c r="N45" s="289"/>
    </row>
    <row r="46" spans="2:14" x14ac:dyDescent="0.25">
      <c r="C46" s="310"/>
    </row>
    <row r="47" spans="2:14" ht="30" x14ac:dyDescent="0.25">
      <c r="B47" s="234"/>
      <c r="C47" s="301" t="s">
        <v>2576</v>
      </c>
      <c r="D47" s="301" t="s">
        <v>2577</v>
      </c>
      <c r="E47" s="301" t="s">
        <v>2578</v>
      </c>
      <c r="F47" s="301" t="s">
        <v>2579</v>
      </c>
      <c r="G47" s="301" t="s">
        <v>2580</v>
      </c>
      <c r="H47" s="302" t="s">
        <v>90</v>
      </c>
      <c r="I47" s="311"/>
      <c r="J47" s="312"/>
      <c r="K47" s="312"/>
      <c r="L47" s="312"/>
      <c r="M47" s="312"/>
      <c r="N47" s="312"/>
    </row>
    <row r="48" spans="2:14" x14ac:dyDescent="0.25">
      <c r="B48" s="303" t="s">
        <v>90</v>
      </c>
      <c r="C48" s="304"/>
      <c r="D48" s="304"/>
      <c r="E48" s="304"/>
      <c r="F48" s="304"/>
      <c r="G48" s="304"/>
      <c r="H48" s="309"/>
      <c r="I48" s="313"/>
      <c r="J48" s="314"/>
      <c r="K48" s="314"/>
      <c r="L48" s="314"/>
      <c r="M48" s="314"/>
      <c r="N48" s="314"/>
    </row>
    <row r="49" spans="2:14" x14ac:dyDescent="0.25">
      <c r="B49" s="306" t="s">
        <v>2552</v>
      </c>
      <c r="C49" s="307"/>
      <c r="D49" s="307"/>
      <c r="E49" s="307"/>
      <c r="F49" s="307"/>
      <c r="G49" s="307"/>
      <c r="H49" s="308"/>
    </row>
    <row r="51" spans="2:14" x14ac:dyDescent="0.25">
      <c r="N51" s="225" t="s">
        <v>2445</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8" t="s">
        <v>2581</v>
      </c>
    </row>
    <row r="6" spans="2:14" ht="3.75" customHeight="1" x14ac:dyDescent="0.25">
      <c r="B6" s="288"/>
    </row>
    <row r="7" spans="2:14" x14ac:dyDescent="0.25">
      <c r="B7" s="315" t="s">
        <v>2359</v>
      </c>
      <c r="C7" s="315"/>
      <c r="D7" s="316"/>
      <c r="E7" s="317"/>
      <c r="F7" s="317"/>
      <c r="G7" s="317"/>
      <c r="H7" s="317"/>
      <c r="I7" s="317"/>
      <c r="J7" s="317"/>
      <c r="K7" s="318"/>
      <c r="L7" s="318"/>
      <c r="M7" s="238"/>
      <c r="N7" s="268"/>
    </row>
    <row r="8" spans="2:14" x14ac:dyDescent="0.25">
      <c r="B8" s="234"/>
      <c r="C8" s="487" t="s">
        <v>2582</v>
      </c>
      <c r="D8" s="487"/>
      <c r="E8" s="487"/>
      <c r="F8" s="487"/>
      <c r="G8" s="487"/>
      <c r="H8" s="487"/>
      <c r="I8" s="487"/>
      <c r="J8" s="487"/>
      <c r="K8" s="487"/>
      <c r="L8" s="487"/>
      <c r="M8" s="238"/>
      <c r="N8" s="238"/>
    </row>
    <row r="9" spans="2:14" x14ac:dyDescent="0.25">
      <c r="B9" s="234"/>
      <c r="C9" s="319" t="s">
        <v>2583</v>
      </c>
      <c r="D9" s="319" t="s">
        <v>2584</v>
      </c>
      <c r="E9" s="319" t="s">
        <v>2585</v>
      </c>
      <c r="F9" s="319" t="s">
        <v>2586</v>
      </c>
      <c r="G9" s="319" t="s">
        <v>2587</v>
      </c>
      <c r="H9" s="319" t="s">
        <v>2588</v>
      </c>
      <c r="I9" s="319" t="s">
        <v>2589</v>
      </c>
      <c r="J9" s="319" t="s">
        <v>2590</v>
      </c>
      <c r="K9" s="319" t="s">
        <v>2591</v>
      </c>
      <c r="L9" s="319" t="s">
        <v>2592</v>
      </c>
      <c r="M9" s="238"/>
      <c r="N9" s="320"/>
    </row>
    <row r="10" spans="2:14" x14ac:dyDescent="0.25">
      <c r="C10" s="321"/>
      <c r="D10" s="321"/>
      <c r="E10" s="321"/>
      <c r="F10" s="321"/>
      <c r="G10" s="321"/>
      <c r="H10" s="321"/>
      <c r="I10" s="321"/>
      <c r="J10" s="321"/>
      <c r="K10" s="321"/>
      <c r="L10" s="321"/>
      <c r="M10" s="238"/>
      <c r="N10" s="238"/>
    </row>
    <row r="11" spans="2:14" x14ac:dyDescent="0.25">
      <c r="B11" s="312" t="s">
        <v>2544</v>
      </c>
      <c r="C11" s="455">
        <v>0</v>
      </c>
      <c r="D11" s="455">
        <v>0</v>
      </c>
      <c r="E11" s="455">
        <v>0</v>
      </c>
      <c r="F11" s="455">
        <v>0</v>
      </c>
      <c r="G11" s="455">
        <v>0</v>
      </c>
      <c r="H11" s="455">
        <v>0</v>
      </c>
      <c r="I11" s="455">
        <v>0</v>
      </c>
      <c r="J11" s="455">
        <v>0</v>
      </c>
      <c r="K11" s="455">
        <v>0</v>
      </c>
      <c r="L11" s="455">
        <v>0</v>
      </c>
      <c r="M11" s="238"/>
      <c r="N11" s="323"/>
    </row>
    <row r="12" spans="2:14" x14ac:dyDescent="0.25">
      <c r="B12" s="312" t="s">
        <v>2545</v>
      </c>
      <c r="C12" s="455">
        <v>0</v>
      </c>
      <c r="D12" s="455">
        <v>0</v>
      </c>
      <c r="E12" s="455">
        <v>0</v>
      </c>
      <c r="F12" s="455">
        <v>0</v>
      </c>
      <c r="G12" s="455">
        <v>0</v>
      </c>
      <c r="H12" s="455">
        <v>0</v>
      </c>
      <c r="I12" s="455">
        <v>0</v>
      </c>
      <c r="J12" s="455">
        <v>0</v>
      </c>
      <c r="K12" s="455">
        <v>0</v>
      </c>
      <c r="L12" s="455">
        <v>0</v>
      </c>
      <c r="M12" s="238"/>
      <c r="N12" s="323"/>
    </row>
    <row r="13" spans="2:14" x14ac:dyDescent="0.25">
      <c r="B13" s="312" t="s">
        <v>2546</v>
      </c>
      <c r="C13" s="455">
        <v>0</v>
      </c>
      <c r="D13" s="455">
        <v>0</v>
      </c>
      <c r="E13" s="455">
        <v>0</v>
      </c>
      <c r="F13" s="455">
        <v>0</v>
      </c>
      <c r="G13" s="455">
        <v>0</v>
      </c>
      <c r="H13" s="455">
        <v>0</v>
      </c>
      <c r="I13" s="455">
        <v>0</v>
      </c>
      <c r="J13" s="455">
        <v>0</v>
      </c>
      <c r="K13" s="455">
        <v>0</v>
      </c>
      <c r="L13" s="455">
        <v>0</v>
      </c>
      <c r="M13" s="238"/>
      <c r="N13" s="323"/>
    </row>
    <row r="14" spans="2:14" x14ac:dyDescent="0.25">
      <c r="B14" s="312" t="s">
        <v>2547</v>
      </c>
      <c r="C14" s="455">
        <v>0.99919999999999998</v>
      </c>
      <c r="D14" s="455">
        <v>0.4017</v>
      </c>
      <c r="E14" s="455">
        <v>5.5399999999999998E-2</v>
      </c>
      <c r="F14" s="455">
        <v>3.3999999999999998E-3</v>
      </c>
      <c r="G14" s="455">
        <v>4.0000000000000002E-4</v>
      </c>
      <c r="H14" s="455">
        <v>2.0000000000000001E-4</v>
      </c>
      <c r="I14" s="455">
        <v>2.0000000000000001E-4</v>
      </c>
      <c r="J14" s="455">
        <v>2.0000000000000001E-4</v>
      </c>
      <c r="K14" s="455">
        <v>2.0000000000000001E-4</v>
      </c>
      <c r="L14" s="455">
        <v>5.9999999999999995E-4</v>
      </c>
      <c r="M14" s="238"/>
      <c r="N14" s="323"/>
    </row>
    <row r="15" spans="2:14" x14ac:dyDescent="0.25">
      <c r="B15" s="312" t="s">
        <v>2548</v>
      </c>
      <c r="C15" s="455">
        <v>2.83</v>
      </c>
      <c r="D15" s="455">
        <v>2.42</v>
      </c>
      <c r="E15" s="455">
        <v>1.62</v>
      </c>
      <c r="F15" s="455">
        <v>0.21659999999999999</v>
      </c>
      <c r="G15" s="455">
        <v>4.8000000000000001E-2</v>
      </c>
      <c r="H15" s="455">
        <v>6.1000000000000004E-3</v>
      </c>
      <c r="I15" s="455">
        <v>4.4999999999999997E-3</v>
      </c>
      <c r="J15" s="455">
        <v>2.2000000000000001E-3</v>
      </c>
      <c r="K15" s="455">
        <v>1.1999999999999999E-3</v>
      </c>
      <c r="L15" s="455">
        <v>2E-3</v>
      </c>
      <c r="M15" s="238"/>
      <c r="N15" s="323"/>
    </row>
    <row r="16" spans="2:14" ht="30" x14ac:dyDescent="0.25">
      <c r="B16" s="312" t="s">
        <v>2549</v>
      </c>
      <c r="C16" s="455">
        <v>3.65</v>
      </c>
      <c r="D16" s="455">
        <v>2.76</v>
      </c>
      <c r="E16" s="455">
        <v>1.5</v>
      </c>
      <c r="F16" s="455">
        <v>0.18529999999999999</v>
      </c>
      <c r="G16" s="455">
        <v>0.124</v>
      </c>
      <c r="H16" s="455">
        <v>5.1200000000000002E-2</v>
      </c>
      <c r="I16" s="455">
        <v>4.41E-2</v>
      </c>
      <c r="J16" s="455">
        <v>3.5099999999999999E-2</v>
      </c>
      <c r="K16" s="455">
        <v>2.6800000000000001E-2</v>
      </c>
      <c r="L16" s="455">
        <v>0.1106</v>
      </c>
      <c r="M16" s="238"/>
      <c r="N16" s="323"/>
    </row>
    <row r="17" spans="2:14" x14ac:dyDescent="0.25">
      <c r="B17" s="312" t="s">
        <v>2550</v>
      </c>
      <c r="C17" s="455">
        <v>7.94</v>
      </c>
      <c r="D17" s="455">
        <v>6.31</v>
      </c>
      <c r="E17" s="455">
        <v>3.33</v>
      </c>
      <c r="F17" s="455">
        <v>0.25940000000000002</v>
      </c>
      <c r="G17" s="455">
        <v>8.7499999999999994E-2</v>
      </c>
      <c r="H17" s="455">
        <v>2.4899999999999999E-2</v>
      </c>
      <c r="I17" s="455">
        <v>1.95E-2</v>
      </c>
      <c r="J17" s="455">
        <v>1.5299999999999999E-2</v>
      </c>
      <c r="K17" s="455">
        <v>1.24E-2</v>
      </c>
      <c r="L17" s="455">
        <v>3.0800000000000001E-2</v>
      </c>
      <c r="M17" s="238"/>
      <c r="N17" s="323"/>
    </row>
    <row r="18" spans="2:14" x14ac:dyDescent="0.25">
      <c r="B18" s="312" t="s">
        <v>2593</v>
      </c>
      <c r="C18" s="455">
        <v>3.67</v>
      </c>
      <c r="D18" s="455">
        <v>2.4300000000000002</v>
      </c>
      <c r="E18" s="455">
        <v>1.17</v>
      </c>
      <c r="F18" s="455">
        <v>0.15659999999999999</v>
      </c>
      <c r="G18" s="455">
        <v>3.39E-2</v>
      </c>
      <c r="H18" s="455">
        <v>5.5999999999999999E-3</v>
      </c>
      <c r="I18" s="455">
        <v>3.7000000000000002E-3</v>
      </c>
      <c r="J18" s="455">
        <v>2E-3</v>
      </c>
      <c r="K18" s="455">
        <v>4.0000000000000002E-4</v>
      </c>
      <c r="L18" s="455">
        <v>0</v>
      </c>
      <c r="M18" s="238"/>
      <c r="N18" s="323"/>
    </row>
    <row r="19" spans="2:14" ht="30" x14ac:dyDescent="0.25">
      <c r="B19" s="312" t="s">
        <v>2594</v>
      </c>
      <c r="C19" s="455">
        <v>1.52</v>
      </c>
      <c r="D19" s="455">
        <v>1.3</v>
      </c>
      <c r="E19" s="455">
        <v>0.78190000000000004</v>
      </c>
      <c r="F19" s="455">
        <v>7.0000000000000007E-2</v>
      </c>
      <c r="G19" s="455">
        <v>1.9300000000000001E-2</v>
      </c>
      <c r="H19" s="455">
        <v>2E-3</v>
      </c>
      <c r="I19" s="455">
        <v>1E-4</v>
      </c>
      <c r="J19" s="455">
        <v>1E-4</v>
      </c>
      <c r="K19" s="455">
        <v>1E-4</v>
      </c>
      <c r="L19" s="455">
        <v>0</v>
      </c>
      <c r="M19" s="238"/>
      <c r="N19" s="323"/>
    </row>
    <row r="20" spans="2:14" x14ac:dyDescent="0.25">
      <c r="B20" s="312" t="s">
        <v>88</v>
      </c>
      <c r="C20" s="455">
        <v>0.24179999999999999</v>
      </c>
      <c r="D20" s="455">
        <v>0.16889999999999999</v>
      </c>
      <c r="E20" s="455">
        <v>8.8800000000000004E-2</v>
      </c>
      <c r="F20" s="455">
        <v>1.9300000000000001E-2</v>
      </c>
      <c r="G20" s="455">
        <v>7.4000000000000003E-3</v>
      </c>
      <c r="H20" s="455">
        <v>1.1999999999999999E-3</v>
      </c>
      <c r="I20" s="455">
        <v>1E-3</v>
      </c>
      <c r="J20" s="455">
        <v>5.0000000000000001E-4</v>
      </c>
      <c r="K20" s="455">
        <v>0</v>
      </c>
      <c r="L20" s="455">
        <v>0</v>
      </c>
      <c r="M20" s="238"/>
      <c r="N20" s="323"/>
    </row>
    <row r="21" spans="2:14" x14ac:dyDescent="0.25">
      <c r="C21" s="322"/>
      <c r="D21" s="322"/>
      <c r="E21" s="322"/>
      <c r="F21" s="322"/>
      <c r="G21" s="322"/>
      <c r="H21" s="322"/>
      <c r="I21" s="322"/>
      <c r="J21" s="322"/>
      <c r="K21" s="322"/>
      <c r="L21" s="322"/>
      <c r="M21" s="238"/>
      <c r="N21" s="238"/>
    </row>
    <row r="22" spans="2:14" x14ac:dyDescent="0.25">
      <c r="B22" s="303" t="s">
        <v>90</v>
      </c>
      <c r="C22" s="456">
        <v>20.85</v>
      </c>
      <c r="D22" s="456">
        <v>15.79</v>
      </c>
      <c r="E22" s="456">
        <v>8.5500000000000007</v>
      </c>
      <c r="F22" s="456">
        <v>0.91059999999999997</v>
      </c>
      <c r="G22" s="456">
        <v>0.32050000000000001</v>
      </c>
      <c r="H22" s="456">
        <v>9.1200000000000003E-2</v>
      </c>
      <c r="I22" s="456">
        <v>7.3099999999999998E-2</v>
      </c>
      <c r="J22" s="456">
        <v>5.5399999999999998E-2</v>
      </c>
      <c r="K22" s="456">
        <v>4.1000000000000002E-2</v>
      </c>
      <c r="L22" s="456">
        <v>0.14399999999999999</v>
      </c>
      <c r="M22" s="238"/>
      <c r="N22" s="324"/>
    </row>
    <row r="23" spans="2:14" x14ac:dyDescent="0.25">
      <c r="M23" s="238"/>
      <c r="N23" s="238"/>
    </row>
    <row r="24" spans="2:14" x14ac:dyDescent="0.25">
      <c r="M24" s="238"/>
      <c r="N24" s="238"/>
    </row>
    <row r="25" spans="2:14" x14ac:dyDescent="0.25">
      <c r="M25" s="238"/>
      <c r="N25" s="238"/>
    </row>
    <row r="26" spans="2:14" x14ac:dyDescent="0.25">
      <c r="M26" s="238"/>
      <c r="N26" s="238"/>
    </row>
    <row r="27" spans="2:14" ht="15.75" x14ac:dyDescent="0.25">
      <c r="B27" s="288" t="s">
        <v>2595</v>
      </c>
      <c r="M27" s="238"/>
      <c r="N27" s="238"/>
    </row>
    <row r="28" spans="2:14" ht="3.75" customHeight="1" x14ac:dyDescent="0.25">
      <c r="B28" s="288"/>
      <c r="M28" s="238"/>
      <c r="N28" s="238"/>
    </row>
    <row r="29" spans="2:14" x14ac:dyDescent="0.25">
      <c r="B29" s="325" t="s">
        <v>2596</v>
      </c>
      <c r="C29" s="316"/>
      <c r="D29" s="318"/>
      <c r="E29" s="318"/>
      <c r="F29" s="318"/>
      <c r="G29" s="318"/>
      <c r="H29" s="318"/>
      <c r="I29" s="318"/>
      <c r="J29" s="318"/>
      <c r="K29" s="318"/>
      <c r="L29" s="318"/>
      <c r="M29" s="238"/>
      <c r="N29" s="238"/>
    </row>
    <row r="30" spans="2:14" x14ac:dyDescent="0.25">
      <c r="B30" s="234"/>
      <c r="C30" s="487" t="s">
        <v>2582</v>
      </c>
      <c r="D30" s="487"/>
      <c r="E30" s="487"/>
      <c r="F30" s="487"/>
      <c r="G30" s="487"/>
      <c r="H30" s="487"/>
      <c r="I30" s="487"/>
      <c r="J30" s="487"/>
      <c r="K30" s="487"/>
      <c r="L30" s="487"/>
      <c r="M30" s="238"/>
      <c r="N30" s="238"/>
    </row>
    <row r="31" spans="2:14" x14ac:dyDescent="0.25">
      <c r="B31" s="234"/>
      <c r="C31" s="319" t="s">
        <v>2583</v>
      </c>
      <c r="D31" s="319" t="s">
        <v>2584</v>
      </c>
      <c r="E31" s="319" t="s">
        <v>2585</v>
      </c>
      <c r="F31" s="319" t="s">
        <v>2586</v>
      </c>
      <c r="G31" s="319" t="s">
        <v>2587</v>
      </c>
      <c r="H31" s="319" t="s">
        <v>2588</v>
      </c>
      <c r="I31" s="319" t="s">
        <v>2589</v>
      </c>
      <c r="J31" s="319" t="s">
        <v>2590</v>
      </c>
      <c r="K31" s="319" t="s">
        <v>2591</v>
      </c>
      <c r="L31" s="319" t="s">
        <v>2592</v>
      </c>
      <c r="M31" s="238"/>
      <c r="N31" s="320"/>
    </row>
    <row r="32" spans="2:14" x14ac:dyDescent="0.25">
      <c r="C32" s="321"/>
      <c r="D32" s="321"/>
      <c r="E32" s="321"/>
      <c r="F32" s="321"/>
      <c r="G32" s="321"/>
      <c r="H32" s="321"/>
      <c r="I32" s="321"/>
      <c r="J32" s="321"/>
      <c r="K32" s="321"/>
      <c r="L32" s="321"/>
      <c r="M32" s="238"/>
      <c r="N32" s="238"/>
    </row>
    <row r="33" spans="2:14" x14ac:dyDescent="0.25">
      <c r="B33" s="312" t="s">
        <v>2544</v>
      </c>
      <c r="C33" s="457">
        <v>0</v>
      </c>
      <c r="D33" s="457">
        <v>0</v>
      </c>
      <c r="E33" s="457">
        <v>0</v>
      </c>
      <c r="F33" s="457">
        <v>0</v>
      </c>
      <c r="G33" s="457">
        <v>0</v>
      </c>
      <c r="H33" s="457">
        <v>0</v>
      </c>
      <c r="I33" s="457">
        <v>0</v>
      </c>
      <c r="J33" s="457">
        <v>0</v>
      </c>
      <c r="K33" s="457">
        <v>0</v>
      </c>
      <c r="L33" s="457">
        <v>0</v>
      </c>
      <c r="M33" s="238"/>
      <c r="N33" s="323"/>
    </row>
    <row r="34" spans="2:14" x14ac:dyDescent="0.25">
      <c r="B34" s="312" t="s">
        <v>2545</v>
      </c>
      <c r="C34" s="457">
        <v>0</v>
      </c>
      <c r="D34" s="457">
        <v>0</v>
      </c>
      <c r="E34" s="457">
        <v>0</v>
      </c>
      <c r="F34" s="457">
        <v>0</v>
      </c>
      <c r="G34" s="457">
        <v>0</v>
      </c>
      <c r="H34" s="457">
        <v>0</v>
      </c>
      <c r="I34" s="457">
        <v>0</v>
      </c>
      <c r="J34" s="457">
        <v>0</v>
      </c>
      <c r="K34" s="457">
        <v>0</v>
      </c>
      <c r="L34" s="457">
        <v>0</v>
      </c>
      <c r="M34" s="238"/>
      <c r="N34" s="323"/>
    </row>
    <row r="35" spans="2:14" x14ac:dyDescent="0.25">
      <c r="B35" s="312" t="s">
        <v>2546</v>
      </c>
      <c r="C35" s="457">
        <v>0</v>
      </c>
      <c r="D35" s="457">
        <v>0</v>
      </c>
      <c r="E35" s="457">
        <v>0</v>
      </c>
      <c r="F35" s="457">
        <v>0</v>
      </c>
      <c r="G35" s="457">
        <v>0</v>
      </c>
      <c r="H35" s="457">
        <v>0</v>
      </c>
      <c r="I35" s="457">
        <v>0</v>
      </c>
      <c r="J35" s="457">
        <v>0</v>
      </c>
      <c r="K35" s="457">
        <v>0</v>
      </c>
      <c r="L35" s="457">
        <v>0</v>
      </c>
      <c r="M35" s="238"/>
      <c r="N35" s="323"/>
    </row>
    <row r="36" spans="2:14" x14ac:dyDescent="0.25">
      <c r="B36" s="312" t="s">
        <v>2547</v>
      </c>
      <c r="C36" s="457">
        <v>2.1299999999999999E-2</v>
      </c>
      <c r="D36" s="457">
        <v>8.6E-3</v>
      </c>
      <c r="E36" s="457">
        <v>1.1999999999999999E-3</v>
      </c>
      <c r="F36" s="457">
        <v>1E-4</v>
      </c>
      <c r="G36" s="457">
        <v>0</v>
      </c>
      <c r="H36" s="457">
        <v>0</v>
      </c>
      <c r="I36" s="457">
        <v>0</v>
      </c>
      <c r="J36" s="457">
        <v>0</v>
      </c>
      <c r="K36" s="457">
        <v>0</v>
      </c>
      <c r="L36" s="457">
        <v>0</v>
      </c>
      <c r="M36" s="238"/>
      <c r="N36" s="323"/>
    </row>
    <row r="37" spans="2:14" x14ac:dyDescent="0.25">
      <c r="B37" s="312" t="s">
        <v>2548</v>
      </c>
      <c r="C37" s="457">
        <v>6.0499999999999998E-2</v>
      </c>
      <c r="D37" s="457">
        <v>5.1799999999999999E-2</v>
      </c>
      <c r="E37" s="457">
        <v>3.4700000000000002E-2</v>
      </c>
      <c r="F37" s="457">
        <v>4.5999999999999999E-3</v>
      </c>
      <c r="G37" s="457">
        <v>1E-3</v>
      </c>
      <c r="H37" s="457">
        <v>1E-4</v>
      </c>
      <c r="I37" s="457">
        <v>1E-4</v>
      </c>
      <c r="J37" s="457">
        <v>0</v>
      </c>
      <c r="K37" s="457">
        <v>0</v>
      </c>
      <c r="L37" s="457">
        <v>0</v>
      </c>
      <c r="M37" s="238"/>
      <c r="N37" s="323"/>
    </row>
    <row r="38" spans="2:14" ht="30" x14ac:dyDescent="0.25">
      <c r="B38" s="312" t="s">
        <v>2549</v>
      </c>
      <c r="C38" s="457">
        <v>7.7899999999999997E-2</v>
      </c>
      <c r="D38" s="457">
        <v>5.8999999999999997E-2</v>
      </c>
      <c r="E38" s="457">
        <v>3.2099999999999997E-2</v>
      </c>
      <c r="F38" s="457">
        <v>4.0000000000000001E-3</v>
      </c>
      <c r="G38" s="457">
        <v>2.5999999999999999E-3</v>
      </c>
      <c r="H38" s="457">
        <v>1.1000000000000001E-3</v>
      </c>
      <c r="I38" s="457">
        <v>8.9999999999999998E-4</v>
      </c>
      <c r="J38" s="457">
        <v>6.9999999999999999E-4</v>
      </c>
      <c r="K38" s="457">
        <v>5.9999999999999995E-4</v>
      </c>
      <c r="L38" s="457">
        <v>2.3999999999999998E-3</v>
      </c>
      <c r="M38" s="238"/>
      <c r="N38" s="323"/>
    </row>
    <row r="39" spans="2:14" x14ac:dyDescent="0.25">
      <c r="B39" s="312" t="s">
        <v>2550</v>
      </c>
      <c r="C39" s="457">
        <v>0.1699</v>
      </c>
      <c r="D39" s="457">
        <v>0.13469999999999999</v>
      </c>
      <c r="E39" s="457">
        <v>7.1099999999999997E-2</v>
      </c>
      <c r="F39" s="457">
        <v>5.4999999999999997E-3</v>
      </c>
      <c r="G39" s="457">
        <v>1.9E-3</v>
      </c>
      <c r="H39" s="457">
        <v>5.0000000000000001E-4</v>
      </c>
      <c r="I39" s="457">
        <v>4.0000000000000002E-4</v>
      </c>
      <c r="J39" s="457">
        <v>2.9999999999999997E-4</v>
      </c>
      <c r="K39" s="457">
        <v>2.9999999999999997E-4</v>
      </c>
      <c r="L39" s="457">
        <v>6.9999999999999999E-4</v>
      </c>
      <c r="M39" s="238"/>
      <c r="N39" s="323"/>
    </row>
    <row r="40" spans="2:14" x14ac:dyDescent="0.25">
      <c r="B40" s="312" t="s">
        <v>2593</v>
      </c>
      <c r="C40" s="457">
        <v>7.8399999999999997E-2</v>
      </c>
      <c r="D40" s="457">
        <v>5.1999999999999998E-2</v>
      </c>
      <c r="E40" s="457">
        <v>2.4899999999999999E-2</v>
      </c>
      <c r="F40" s="457">
        <v>3.3E-3</v>
      </c>
      <c r="G40" s="457">
        <v>6.9999999999999999E-4</v>
      </c>
      <c r="H40" s="457">
        <v>1E-4</v>
      </c>
      <c r="I40" s="457">
        <v>1E-4</v>
      </c>
      <c r="J40" s="457">
        <v>0</v>
      </c>
      <c r="K40" s="457">
        <v>0</v>
      </c>
      <c r="L40" s="457">
        <v>0</v>
      </c>
      <c r="M40" s="238"/>
      <c r="N40" s="323"/>
    </row>
    <row r="41" spans="2:14" ht="30" x14ac:dyDescent="0.25">
      <c r="B41" s="312" t="s">
        <v>2594</v>
      </c>
      <c r="C41" s="457">
        <v>3.2399999999999998E-2</v>
      </c>
      <c r="D41" s="457">
        <v>2.7699999999999999E-2</v>
      </c>
      <c r="E41" s="457">
        <v>1.67E-2</v>
      </c>
      <c r="F41" s="457">
        <v>1.5E-3</v>
      </c>
      <c r="G41" s="457">
        <v>4.0000000000000002E-4</v>
      </c>
      <c r="H41" s="457">
        <v>0</v>
      </c>
      <c r="I41" s="457">
        <v>0</v>
      </c>
      <c r="J41" s="457">
        <v>0</v>
      </c>
      <c r="K41" s="457">
        <v>0</v>
      </c>
      <c r="L41" s="457">
        <v>0</v>
      </c>
      <c r="M41" s="238"/>
      <c r="N41" s="323"/>
    </row>
    <row r="42" spans="2:14" x14ac:dyDescent="0.25">
      <c r="B42" s="312" t="s">
        <v>88</v>
      </c>
      <c r="C42" s="457">
        <v>5.1999999999999998E-3</v>
      </c>
      <c r="D42" s="457">
        <v>3.5999999999999999E-3</v>
      </c>
      <c r="E42" s="457">
        <v>1.9E-3</v>
      </c>
      <c r="F42" s="457">
        <v>4.0000000000000002E-4</v>
      </c>
      <c r="G42" s="457">
        <v>2.0000000000000001E-4</v>
      </c>
      <c r="H42" s="457">
        <v>0</v>
      </c>
      <c r="I42" s="457">
        <v>0</v>
      </c>
      <c r="J42" s="457">
        <v>0</v>
      </c>
      <c r="K42" s="457">
        <v>0</v>
      </c>
      <c r="L42" s="457">
        <v>0</v>
      </c>
      <c r="M42" s="238"/>
      <c r="N42" s="323"/>
    </row>
    <row r="43" spans="2:14" x14ac:dyDescent="0.25">
      <c r="C43" s="252"/>
      <c r="D43" s="252"/>
      <c r="E43" s="252"/>
      <c r="F43" s="252"/>
      <c r="G43" s="252"/>
      <c r="H43" s="252"/>
      <c r="I43" s="252"/>
      <c r="J43" s="252"/>
      <c r="K43" s="252"/>
      <c r="L43" s="252"/>
      <c r="M43" s="238"/>
      <c r="N43" s="238"/>
    </row>
    <row r="44" spans="2:14" x14ac:dyDescent="0.25">
      <c r="B44" s="303" t="s">
        <v>90</v>
      </c>
      <c r="C44" s="458">
        <v>0.44529999999999997</v>
      </c>
      <c r="D44" s="458">
        <v>0.33729999999999999</v>
      </c>
      <c r="E44" s="458">
        <v>0.1825</v>
      </c>
      <c r="F44" s="458">
        <v>1.9400000000000001E-2</v>
      </c>
      <c r="G44" s="458">
        <v>6.7999999999999996E-3</v>
      </c>
      <c r="H44" s="458">
        <v>1.9E-3</v>
      </c>
      <c r="I44" s="458">
        <v>1.6000000000000001E-3</v>
      </c>
      <c r="J44" s="458">
        <v>1.1999999999999999E-3</v>
      </c>
      <c r="K44" s="458">
        <v>8.9999999999999998E-4</v>
      </c>
      <c r="L44" s="458">
        <v>3.0999999999999999E-3</v>
      </c>
      <c r="M44" s="238"/>
      <c r="N44" s="324"/>
    </row>
    <row r="45" spans="2:14" x14ac:dyDescent="0.25">
      <c r="M45" s="238"/>
      <c r="N45" s="238"/>
    </row>
    <row r="46" spans="2:14" x14ac:dyDescent="0.25">
      <c r="M46" s="238"/>
      <c r="N46" s="238"/>
    </row>
    <row r="47" spans="2:14" x14ac:dyDescent="0.25">
      <c r="M47" s="238"/>
      <c r="N47" s="238"/>
    </row>
    <row r="49" spans="2:15" ht="15.75" x14ac:dyDescent="0.25">
      <c r="B49" s="288" t="s">
        <v>2597</v>
      </c>
    </row>
    <row r="50" spans="2:15" ht="3.75" customHeight="1" x14ac:dyDescent="0.25">
      <c r="B50" s="288"/>
    </row>
    <row r="51" spans="2:15" x14ac:dyDescent="0.25">
      <c r="B51" s="325" t="s">
        <v>2363</v>
      </c>
      <c r="C51" s="316"/>
      <c r="D51" s="316"/>
      <c r="E51" s="318"/>
      <c r="F51" s="318"/>
      <c r="G51" s="318"/>
      <c r="H51" s="318"/>
      <c r="I51" s="318"/>
      <c r="J51" s="318"/>
      <c r="K51" s="318"/>
      <c r="L51" s="318"/>
      <c r="M51" s="318"/>
      <c r="N51" s="318"/>
    </row>
    <row r="52" spans="2:15" x14ac:dyDescent="0.25">
      <c r="B52" s="234"/>
      <c r="C52" s="487" t="s">
        <v>2582</v>
      </c>
      <c r="D52" s="487"/>
      <c r="E52" s="487"/>
      <c r="F52" s="487"/>
      <c r="G52" s="487"/>
      <c r="H52" s="487"/>
      <c r="I52" s="487"/>
      <c r="J52" s="487"/>
      <c r="K52" s="487"/>
      <c r="L52" s="487"/>
      <c r="N52" s="234"/>
    </row>
    <row r="53" spans="2:15" x14ac:dyDescent="0.25">
      <c r="B53" s="234"/>
      <c r="C53" s="319" t="s">
        <v>2583</v>
      </c>
      <c r="D53" s="319" t="s">
        <v>2584</v>
      </c>
      <c r="E53" s="319" t="s">
        <v>2585</v>
      </c>
      <c r="F53" s="319" t="s">
        <v>2586</v>
      </c>
      <c r="G53" s="319" t="s">
        <v>2587</v>
      </c>
      <c r="H53" s="319" t="s">
        <v>2588</v>
      </c>
      <c r="I53" s="319" t="s">
        <v>2589</v>
      </c>
      <c r="J53" s="319" t="s">
        <v>2590</v>
      </c>
      <c r="K53" s="319" t="s">
        <v>2591</v>
      </c>
      <c r="L53" s="319" t="s">
        <v>2592</v>
      </c>
      <c r="N53" s="319" t="s">
        <v>2598</v>
      </c>
    </row>
    <row r="54" spans="2:15" x14ac:dyDescent="0.25">
      <c r="C54" s="323"/>
      <c r="D54" s="323"/>
      <c r="E54" s="323"/>
      <c r="F54" s="323"/>
      <c r="G54" s="323"/>
      <c r="H54" s="323"/>
      <c r="I54" s="323"/>
      <c r="J54" s="323"/>
      <c r="K54" s="323"/>
      <c r="L54" s="323"/>
      <c r="M54" s="238"/>
      <c r="N54" s="238"/>
      <c r="O54" s="238"/>
    </row>
    <row r="55" spans="2:15" x14ac:dyDescent="0.25">
      <c r="B55" s="312" t="s">
        <v>2544</v>
      </c>
      <c r="C55" s="455">
        <v>0</v>
      </c>
      <c r="D55" s="455">
        <v>0</v>
      </c>
      <c r="E55" s="455">
        <v>0</v>
      </c>
      <c r="F55" s="455">
        <v>0</v>
      </c>
      <c r="G55" s="455">
        <v>0</v>
      </c>
      <c r="H55" s="455">
        <v>0</v>
      </c>
      <c r="I55" s="455">
        <v>0</v>
      </c>
      <c r="J55" s="455">
        <v>0</v>
      </c>
      <c r="K55" s="455">
        <v>0</v>
      </c>
      <c r="L55" s="455">
        <v>0</v>
      </c>
      <c r="M55" s="238"/>
      <c r="N55" s="461">
        <v>0</v>
      </c>
      <c r="O55" s="238"/>
    </row>
    <row r="56" spans="2:15" x14ac:dyDescent="0.25">
      <c r="B56" s="312" t="s">
        <v>2545</v>
      </c>
      <c r="C56" s="455">
        <v>0</v>
      </c>
      <c r="D56" s="455">
        <v>0</v>
      </c>
      <c r="E56" s="455">
        <v>0</v>
      </c>
      <c r="F56" s="455">
        <v>0</v>
      </c>
      <c r="G56" s="455">
        <v>0</v>
      </c>
      <c r="H56" s="455">
        <v>0</v>
      </c>
      <c r="I56" s="455">
        <v>0</v>
      </c>
      <c r="J56" s="455">
        <v>0</v>
      </c>
      <c r="K56" s="455">
        <v>0</v>
      </c>
      <c r="L56" s="455">
        <v>0</v>
      </c>
      <c r="M56" s="238"/>
      <c r="N56" s="461">
        <v>0</v>
      </c>
      <c r="O56" s="238"/>
    </row>
    <row r="57" spans="2:15" x14ac:dyDescent="0.25">
      <c r="B57" s="312" t="s">
        <v>2546</v>
      </c>
      <c r="C57" s="455">
        <v>0</v>
      </c>
      <c r="D57" s="455">
        <v>0</v>
      </c>
      <c r="E57" s="455">
        <v>0</v>
      </c>
      <c r="F57" s="455">
        <v>0</v>
      </c>
      <c r="G57" s="455">
        <v>0</v>
      </c>
      <c r="H57" s="455">
        <v>0</v>
      </c>
      <c r="I57" s="455">
        <v>0</v>
      </c>
      <c r="J57" s="455">
        <v>0</v>
      </c>
      <c r="K57" s="455">
        <v>0</v>
      </c>
      <c r="L57" s="455">
        <v>0</v>
      </c>
      <c r="M57" s="238"/>
      <c r="N57" s="461">
        <v>0</v>
      </c>
      <c r="O57" s="238"/>
    </row>
    <row r="58" spans="2:15" x14ac:dyDescent="0.25">
      <c r="B58" s="312" t="s">
        <v>2547</v>
      </c>
      <c r="C58" s="455">
        <v>0.2873</v>
      </c>
      <c r="D58" s="455">
        <v>0.80059999999999998</v>
      </c>
      <c r="E58" s="455">
        <v>0.33979999999999999</v>
      </c>
      <c r="F58" s="455">
        <v>2.93E-2</v>
      </c>
      <c r="G58" s="455">
        <v>0</v>
      </c>
      <c r="H58" s="455">
        <v>0</v>
      </c>
      <c r="I58" s="455">
        <v>0</v>
      </c>
      <c r="J58" s="455">
        <v>0</v>
      </c>
      <c r="K58" s="455">
        <v>0</v>
      </c>
      <c r="L58" s="455">
        <v>4.4999999999999997E-3</v>
      </c>
      <c r="M58" s="238"/>
      <c r="N58" s="461">
        <v>0.31780000000000003</v>
      </c>
      <c r="O58" s="238"/>
    </row>
    <row r="59" spans="2:15" x14ac:dyDescent="0.25">
      <c r="B59" s="312" t="s">
        <v>2548</v>
      </c>
      <c r="C59" s="455">
        <v>0.23449999999999999</v>
      </c>
      <c r="D59" s="455">
        <v>0.74180000000000001</v>
      </c>
      <c r="E59" s="455">
        <v>3.74</v>
      </c>
      <c r="F59" s="455">
        <v>1.71</v>
      </c>
      <c r="G59" s="455">
        <v>0.62490000000000001</v>
      </c>
      <c r="H59" s="455">
        <v>4.3E-3</v>
      </c>
      <c r="I59" s="455">
        <v>4.0899999999999999E-2</v>
      </c>
      <c r="J59" s="455">
        <v>3.0800000000000001E-2</v>
      </c>
      <c r="K59" s="455">
        <v>2.8799999999999999E-2</v>
      </c>
      <c r="L59" s="455">
        <v>1.1599999999999999E-2</v>
      </c>
      <c r="M59" s="238"/>
      <c r="N59" s="461">
        <v>0.55169999999999997</v>
      </c>
      <c r="O59" s="238"/>
    </row>
    <row r="60" spans="2:15" ht="30" x14ac:dyDescent="0.25">
      <c r="B60" s="312" t="s">
        <v>2549</v>
      </c>
      <c r="C60" s="455">
        <v>0.41360000000000002</v>
      </c>
      <c r="D60" s="455">
        <v>1.36</v>
      </c>
      <c r="E60" s="455">
        <v>4.4400000000000004</v>
      </c>
      <c r="F60" s="455">
        <v>0.94599999999999995</v>
      </c>
      <c r="G60" s="455">
        <v>0.16339999999999999</v>
      </c>
      <c r="H60" s="455">
        <v>0.11509999999999999</v>
      </c>
      <c r="I60" s="455">
        <v>0.1444</v>
      </c>
      <c r="J60" s="455">
        <v>0.2072</v>
      </c>
      <c r="K60" s="455">
        <v>0.19689999999999999</v>
      </c>
      <c r="L60" s="455">
        <v>0.49530000000000002</v>
      </c>
      <c r="M60" s="238"/>
      <c r="N60" s="461">
        <v>0.5585</v>
      </c>
      <c r="O60" s="238"/>
    </row>
    <row r="61" spans="2:15" x14ac:dyDescent="0.25">
      <c r="B61" s="312" t="s">
        <v>2550</v>
      </c>
      <c r="C61" s="455">
        <v>0.83530000000000004</v>
      </c>
      <c r="D61" s="455">
        <v>2.81</v>
      </c>
      <c r="E61" s="455">
        <v>10.75</v>
      </c>
      <c r="F61" s="455">
        <v>2.63</v>
      </c>
      <c r="G61" s="455">
        <v>0.40500000000000003</v>
      </c>
      <c r="H61" s="455">
        <v>0.1787</v>
      </c>
      <c r="I61" s="455">
        <v>3.0200000000000001E-2</v>
      </c>
      <c r="J61" s="455">
        <v>0.1016</v>
      </c>
      <c r="K61" s="455">
        <v>0.02</v>
      </c>
      <c r="L61" s="455">
        <v>0.27029999999999998</v>
      </c>
      <c r="M61" s="238"/>
      <c r="N61" s="461">
        <v>0.505</v>
      </c>
      <c r="O61" s="238"/>
    </row>
    <row r="62" spans="2:15" x14ac:dyDescent="0.25">
      <c r="B62" s="312" t="s">
        <v>2593</v>
      </c>
      <c r="C62" s="455">
        <v>0.46100000000000002</v>
      </c>
      <c r="D62" s="455">
        <v>2.17</v>
      </c>
      <c r="E62" s="455">
        <v>3.05</v>
      </c>
      <c r="F62" s="455">
        <v>1.27</v>
      </c>
      <c r="G62" s="455">
        <v>0.38419999999999999</v>
      </c>
      <c r="H62" s="455">
        <v>6.4299999999999996E-2</v>
      </c>
      <c r="I62" s="455">
        <v>2.3E-3</v>
      </c>
      <c r="J62" s="455">
        <v>4.1399999999999999E-2</v>
      </c>
      <c r="K62" s="455">
        <v>2.5600000000000001E-2</v>
      </c>
      <c r="L62" s="455">
        <v>4.0000000000000002E-4</v>
      </c>
      <c r="M62" s="238"/>
      <c r="N62" s="461">
        <v>0.46949999999999997</v>
      </c>
      <c r="O62" s="238"/>
    </row>
    <row r="63" spans="2:15" ht="30" x14ac:dyDescent="0.25">
      <c r="B63" s="312" t="s">
        <v>2594</v>
      </c>
      <c r="C63" s="455">
        <v>5.1499999999999997E-2</v>
      </c>
      <c r="D63" s="455">
        <v>0.42599999999999999</v>
      </c>
      <c r="E63" s="455">
        <v>2.46</v>
      </c>
      <c r="F63" s="455">
        <v>0.45429999999999998</v>
      </c>
      <c r="G63" s="455">
        <v>0.2407</v>
      </c>
      <c r="H63" s="455">
        <v>4.6800000000000001E-2</v>
      </c>
      <c r="I63" s="455">
        <v>0</v>
      </c>
      <c r="J63" s="455">
        <v>0</v>
      </c>
      <c r="K63" s="455">
        <v>2.5000000000000001E-3</v>
      </c>
      <c r="L63" s="455">
        <v>0</v>
      </c>
      <c r="M63" s="238"/>
      <c r="N63" s="461">
        <v>0.5262</v>
      </c>
      <c r="O63" s="238"/>
    </row>
    <row r="64" spans="2:15" x14ac:dyDescent="0.25">
      <c r="B64" s="312" t="s">
        <v>88</v>
      </c>
      <c r="C64" s="455">
        <v>3.6200000000000003E-2</v>
      </c>
      <c r="D64" s="455">
        <v>0.1229</v>
      </c>
      <c r="E64" s="455">
        <v>0.20619999999999999</v>
      </c>
      <c r="F64" s="455">
        <v>3.7600000000000001E-2</v>
      </c>
      <c r="G64" s="455">
        <v>0.1043</v>
      </c>
      <c r="H64" s="455">
        <v>8.9999999999999998E-4</v>
      </c>
      <c r="I64" s="455">
        <v>5.5999999999999999E-3</v>
      </c>
      <c r="J64" s="455">
        <v>1.46E-2</v>
      </c>
      <c r="K64" s="455">
        <v>5.0000000000000001E-4</v>
      </c>
      <c r="L64" s="455">
        <v>0</v>
      </c>
      <c r="M64" s="238"/>
      <c r="N64" s="461">
        <v>0.51500000000000001</v>
      </c>
      <c r="O64" s="238"/>
    </row>
    <row r="65" spans="2:15" x14ac:dyDescent="0.25">
      <c r="C65" s="322"/>
      <c r="D65" s="322"/>
      <c r="E65" s="322"/>
      <c r="F65" s="322"/>
      <c r="G65" s="322"/>
      <c r="H65" s="322"/>
      <c r="I65" s="322"/>
      <c r="J65" s="322"/>
      <c r="K65" s="322"/>
      <c r="L65" s="322"/>
      <c r="M65" s="238"/>
      <c r="N65" s="238"/>
      <c r="O65" s="238"/>
    </row>
    <row r="66" spans="2:15" x14ac:dyDescent="0.25">
      <c r="B66" s="303" t="s">
        <v>90</v>
      </c>
      <c r="C66" s="456">
        <v>2.3199999999999998</v>
      </c>
      <c r="D66" s="456">
        <v>8.44</v>
      </c>
      <c r="E66" s="456">
        <v>24.99</v>
      </c>
      <c r="F66" s="456">
        <v>7.07</v>
      </c>
      <c r="G66" s="456">
        <v>1.92</v>
      </c>
      <c r="H66" s="456">
        <v>0.41010000000000002</v>
      </c>
      <c r="I66" s="456">
        <v>0.22339999999999999</v>
      </c>
      <c r="J66" s="456">
        <v>0.39560000000000001</v>
      </c>
      <c r="K66" s="456">
        <v>0.2742</v>
      </c>
      <c r="L66" s="456">
        <v>0.78210000000000002</v>
      </c>
      <c r="M66" s="238"/>
      <c r="N66" s="462">
        <v>0.5121</v>
      </c>
      <c r="O66" s="238"/>
    </row>
    <row r="67" spans="2:15" x14ac:dyDescent="0.25">
      <c r="C67" s="238"/>
      <c r="D67" s="238"/>
      <c r="E67" s="238"/>
      <c r="F67" s="238"/>
      <c r="G67" s="238"/>
      <c r="H67" s="238"/>
      <c r="I67" s="238"/>
      <c r="J67" s="238"/>
      <c r="K67" s="238"/>
      <c r="L67" s="238"/>
      <c r="M67" s="238"/>
      <c r="N67" s="238"/>
      <c r="O67" s="238"/>
    </row>
    <row r="71" spans="2:15" ht="15.75" x14ac:dyDescent="0.25">
      <c r="B71" s="288" t="s">
        <v>2599</v>
      </c>
    </row>
    <row r="72" spans="2:15" ht="3.75" customHeight="1" x14ac:dyDescent="0.25">
      <c r="B72" s="288"/>
    </row>
    <row r="73" spans="2:15" x14ac:dyDescent="0.25">
      <c r="B73" s="325" t="s">
        <v>2600</v>
      </c>
      <c r="C73" s="326"/>
      <c r="D73" s="326"/>
      <c r="E73" s="327"/>
      <c r="F73" s="327"/>
      <c r="G73" s="327"/>
      <c r="H73" s="327"/>
      <c r="I73" s="327"/>
      <c r="J73" s="327"/>
      <c r="K73" s="327"/>
      <c r="L73" s="327"/>
      <c r="M73" s="238"/>
      <c r="N73" s="327"/>
    </row>
    <row r="74" spans="2:15" x14ac:dyDescent="0.25">
      <c r="B74" s="244"/>
      <c r="C74" s="488" t="s">
        <v>2582</v>
      </c>
      <c r="D74" s="488"/>
      <c r="E74" s="488"/>
      <c r="F74" s="488"/>
      <c r="G74" s="488"/>
      <c r="H74" s="488"/>
      <c r="I74" s="488"/>
      <c r="J74" s="488"/>
      <c r="K74" s="488"/>
      <c r="L74" s="488"/>
      <c r="M74" s="238"/>
      <c r="N74" s="244"/>
    </row>
    <row r="75" spans="2:15" x14ac:dyDescent="0.25">
      <c r="B75" s="244"/>
      <c r="C75" s="328" t="s">
        <v>2583</v>
      </c>
      <c r="D75" s="328" t="s">
        <v>2584</v>
      </c>
      <c r="E75" s="328" t="s">
        <v>2585</v>
      </c>
      <c r="F75" s="328" t="s">
        <v>2586</v>
      </c>
      <c r="G75" s="328" t="s">
        <v>2587</v>
      </c>
      <c r="H75" s="328" t="s">
        <v>2588</v>
      </c>
      <c r="I75" s="328" t="s">
        <v>2589</v>
      </c>
      <c r="J75" s="328" t="s">
        <v>2590</v>
      </c>
      <c r="K75" s="328" t="s">
        <v>2591</v>
      </c>
      <c r="L75" s="328" t="s">
        <v>2592</v>
      </c>
      <c r="M75" s="238"/>
      <c r="N75" s="328" t="s">
        <v>2598</v>
      </c>
    </row>
    <row r="76" spans="2:15" x14ac:dyDescent="0.25">
      <c r="B76" s="238"/>
      <c r="C76" s="323"/>
      <c r="D76" s="323"/>
      <c r="E76" s="323"/>
      <c r="F76" s="323"/>
      <c r="G76" s="323"/>
      <c r="H76" s="323"/>
      <c r="I76" s="323"/>
      <c r="J76" s="323"/>
      <c r="K76" s="323"/>
      <c r="L76" s="323"/>
      <c r="M76" s="238"/>
      <c r="N76" s="238"/>
    </row>
    <row r="77" spans="2:15" x14ac:dyDescent="0.25">
      <c r="B77" s="329" t="s">
        <v>2544</v>
      </c>
      <c r="C77" s="459">
        <v>0</v>
      </c>
      <c r="D77" s="459">
        <v>0</v>
      </c>
      <c r="E77" s="459">
        <v>0</v>
      </c>
      <c r="F77" s="459">
        <v>0</v>
      </c>
      <c r="G77" s="459">
        <v>0</v>
      </c>
      <c r="H77" s="459">
        <v>0</v>
      </c>
      <c r="I77" s="459">
        <v>0</v>
      </c>
      <c r="J77" s="459">
        <v>0</v>
      </c>
      <c r="K77" s="459">
        <v>0</v>
      </c>
      <c r="L77" s="459">
        <v>0</v>
      </c>
      <c r="M77" s="238"/>
      <c r="N77" s="461">
        <v>0</v>
      </c>
    </row>
    <row r="78" spans="2:15" x14ac:dyDescent="0.25">
      <c r="B78" s="329" t="s">
        <v>2545</v>
      </c>
      <c r="C78" s="459">
        <v>0</v>
      </c>
      <c r="D78" s="459">
        <v>0</v>
      </c>
      <c r="E78" s="459">
        <v>0</v>
      </c>
      <c r="F78" s="459">
        <v>0</v>
      </c>
      <c r="G78" s="459">
        <v>0</v>
      </c>
      <c r="H78" s="459">
        <v>0</v>
      </c>
      <c r="I78" s="459">
        <v>0</v>
      </c>
      <c r="J78" s="459">
        <v>0</v>
      </c>
      <c r="K78" s="459">
        <v>0</v>
      </c>
      <c r="L78" s="459">
        <v>0</v>
      </c>
      <c r="M78" s="238"/>
      <c r="N78" s="461">
        <v>0</v>
      </c>
    </row>
    <row r="79" spans="2:15" x14ac:dyDescent="0.25">
      <c r="B79" s="329" t="s">
        <v>2546</v>
      </c>
      <c r="C79" s="459">
        <v>0</v>
      </c>
      <c r="D79" s="459">
        <v>0</v>
      </c>
      <c r="E79" s="459">
        <v>0</v>
      </c>
      <c r="F79" s="459">
        <v>0</v>
      </c>
      <c r="G79" s="459">
        <v>0</v>
      </c>
      <c r="H79" s="459">
        <v>0</v>
      </c>
      <c r="I79" s="459">
        <v>0</v>
      </c>
      <c r="J79" s="459">
        <v>0</v>
      </c>
      <c r="K79" s="459">
        <v>0</v>
      </c>
      <c r="L79" s="459">
        <v>0</v>
      </c>
      <c r="M79" s="238"/>
      <c r="N79" s="461">
        <v>0</v>
      </c>
    </row>
    <row r="80" spans="2:15" x14ac:dyDescent="0.25">
      <c r="B80" s="329" t="s">
        <v>2547</v>
      </c>
      <c r="C80" s="459">
        <v>6.1000000000000004E-3</v>
      </c>
      <c r="D80" s="459">
        <v>1.7100000000000001E-2</v>
      </c>
      <c r="E80" s="459">
        <v>7.3000000000000001E-3</v>
      </c>
      <c r="F80" s="459">
        <v>5.9999999999999995E-4</v>
      </c>
      <c r="G80" s="459">
        <v>0</v>
      </c>
      <c r="H80" s="459">
        <v>0</v>
      </c>
      <c r="I80" s="459">
        <v>0</v>
      </c>
      <c r="J80" s="459">
        <v>0</v>
      </c>
      <c r="K80" s="459">
        <v>0</v>
      </c>
      <c r="L80" s="459">
        <v>1E-4</v>
      </c>
      <c r="M80" s="238"/>
      <c r="N80" s="461">
        <v>0.31780000000000003</v>
      </c>
    </row>
    <row r="81" spans="2:14" x14ac:dyDescent="0.25">
      <c r="B81" s="329" t="s">
        <v>2548</v>
      </c>
      <c r="C81" s="459">
        <v>5.0000000000000001E-3</v>
      </c>
      <c r="D81" s="459">
        <v>1.5800000000000002E-2</v>
      </c>
      <c r="E81" s="459">
        <v>7.9799999999999996E-2</v>
      </c>
      <c r="F81" s="459">
        <v>3.6400000000000002E-2</v>
      </c>
      <c r="G81" s="459">
        <v>1.3299999999999999E-2</v>
      </c>
      <c r="H81" s="459">
        <v>1E-4</v>
      </c>
      <c r="I81" s="459">
        <v>8.9999999999999998E-4</v>
      </c>
      <c r="J81" s="459">
        <v>6.9999999999999999E-4</v>
      </c>
      <c r="K81" s="459">
        <v>5.9999999999999995E-4</v>
      </c>
      <c r="L81" s="459">
        <v>2.0000000000000001E-4</v>
      </c>
      <c r="M81" s="238"/>
      <c r="N81" s="461">
        <v>0.55169999999999997</v>
      </c>
    </row>
    <row r="82" spans="2:14" ht="30" x14ac:dyDescent="0.25">
      <c r="B82" s="329" t="s">
        <v>2549</v>
      </c>
      <c r="C82" s="459">
        <v>8.8000000000000005E-3</v>
      </c>
      <c r="D82" s="459">
        <v>2.9100000000000001E-2</v>
      </c>
      <c r="E82" s="459">
        <v>9.4899999999999998E-2</v>
      </c>
      <c r="F82" s="459">
        <v>2.0199999999999999E-2</v>
      </c>
      <c r="G82" s="459">
        <v>3.5000000000000001E-3</v>
      </c>
      <c r="H82" s="459">
        <v>2.5000000000000001E-3</v>
      </c>
      <c r="I82" s="459">
        <v>3.0999999999999999E-3</v>
      </c>
      <c r="J82" s="459">
        <v>4.4000000000000003E-3</v>
      </c>
      <c r="K82" s="459">
        <v>4.1999999999999997E-3</v>
      </c>
      <c r="L82" s="459">
        <v>1.06E-2</v>
      </c>
      <c r="M82" s="238"/>
      <c r="N82" s="461">
        <v>0.5585</v>
      </c>
    </row>
    <row r="83" spans="2:14" x14ac:dyDescent="0.25">
      <c r="B83" s="329" t="s">
        <v>2550</v>
      </c>
      <c r="C83" s="459">
        <v>1.78E-2</v>
      </c>
      <c r="D83" s="459">
        <v>0.06</v>
      </c>
      <c r="E83" s="459">
        <v>0.2296</v>
      </c>
      <c r="F83" s="459">
        <v>5.6099999999999997E-2</v>
      </c>
      <c r="G83" s="459">
        <v>8.6E-3</v>
      </c>
      <c r="H83" s="459">
        <v>3.8E-3</v>
      </c>
      <c r="I83" s="459">
        <v>5.9999999999999995E-4</v>
      </c>
      <c r="J83" s="459">
        <v>2.2000000000000001E-3</v>
      </c>
      <c r="K83" s="459">
        <v>4.0000000000000002E-4</v>
      </c>
      <c r="L83" s="459">
        <v>5.7999999999999996E-3</v>
      </c>
      <c r="M83" s="238"/>
      <c r="N83" s="461">
        <v>0.505</v>
      </c>
    </row>
    <row r="84" spans="2:14" x14ac:dyDescent="0.25">
      <c r="B84" s="329" t="s">
        <v>2593</v>
      </c>
      <c r="C84" s="459">
        <v>9.7999999999999997E-3</v>
      </c>
      <c r="D84" s="459">
        <v>4.6399999999999997E-2</v>
      </c>
      <c r="E84" s="459">
        <v>6.5100000000000005E-2</v>
      </c>
      <c r="F84" s="459">
        <v>2.7099999999999999E-2</v>
      </c>
      <c r="G84" s="459">
        <v>8.2000000000000007E-3</v>
      </c>
      <c r="H84" s="459">
        <v>1.4E-3</v>
      </c>
      <c r="I84" s="459">
        <v>0</v>
      </c>
      <c r="J84" s="459">
        <v>8.9999999999999998E-4</v>
      </c>
      <c r="K84" s="459">
        <v>5.0000000000000001E-4</v>
      </c>
      <c r="L84" s="459">
        <v>0</v>
      </c>
      <c r="M84" s="238"/>
      <c r="N84" s="461">
        <v>0.46949999999999997</v>
      </c>
    </row>
    <row r="85" spans="2:14" ht="30" x14ac:dyDescent="0.25">
      <c r="B85" s="329" t="s">
        <v>2594</v>
      </c>
      <c r="C85" s="459">
        <v>1.1000000000000001E-3</v>
      </c>
      <c r="D85" s="459">
        <v>9.1000000000000004E-3</v>
      </c>
      <c r="E85" s="459">
        <v>5.2600000000000001E-2</v>
      </c>
      <c r="F85" s="459">
        <v>9.7000000000000003E-3</v>
      </c>
      <c r="G85" s="459">
        <v>5.1000000000000004E-3</v>
      </c>
      <c r="H85" s="459">
        <v>1E-3</v>
      </c>
      <c r="I85" s="459">
        <v>0</v>
      </c>
      <c r="J85" s="459">
        <v>0</v>
      </c>
      <c r="K85" s="459">
        <v>1E-4</v>
      </c>
      <c r="L85" s="459">
        <v>0</v>
      </c>
      <c r="M85" s="238"/>
      <c r="N85" s="461">
        <v>0.5262</v>
      </c>
    </row>
    <row r="86" spans="2:14" x14ac:dyDescent="0.25">
      <c r="B86" s="329" t="s">
        <v>88</v>
      </c>
      <c r="C86" s="459">
        <v>8.0000000000000004E-4</v>
      </c>
      <c r="D86" s="459">
        <v>2.5999999999999999E-3</v>
      </c>
      <c r="E86" s="459">
        <v>4.4000000000000003E-3</v>
      </c>
      <c r="F86" s="459">
        <v>8.0000000000000004E-4</v>
      </c>
      <c r="G86" s="459">
        <v>2.2000000000000001E-3</v>
      </c>
      <c r="H86" s="459">
        <v>0</v>
      </c>
      <c r="I86" s="459">
        <v>1E-4</v>
      </c>
      <c r="J86" s="459">
        <v>2.9999999999999997E-4</v>
      </c>
      <c r="K86" s="459">
        <v>0</v>
      </c>
      <c r="L86" s="459">
        <v>0</v>
      </c>
      <c r="M86" s="238"/>
      <c r="N86" s="461">
        <v>0.51500000000000001</v>
      </c>
    </row>
    <row r="87" spans="2:14" x14ac:dyDescent="0.25">
      <c r="B87" s="238"/>
      <c r="C87" s="252"/>
      <c r="D87" s="252"/>
      <c r="E87" s="252"/>
      <c r="F87" s="252"/>
      <c r="G87" s="252"/>
      <c r="H87" s="252"/>
      <c r="I87" s="252"/>
      <c r="J87" s="252"/>
      <c r="K87" s="252"/>
      <c r="L87" s="252"/>
      <c r="M87" s="238"/>
      <c r="N87" s="238"/>
    </row>
    <row r="88" spans="2:14" x14ac:dyDescent="0.25">
      <c r="B88" s="294" t="s">
        <v>90</v>
      </c>
      <c r="C88" s="460">
        <v>4.9500000000000002E-2</v>
      </c>
      <c r="D88" s="460">
        <v>0.18010000000000001</v>
      </c>
      <c r="E88" s="460">
        <v>0.53369999999999995</v>
      </c>
      <c r="F88" s="460">
        <v>0.151</v>
      </c>
      <c r="G88" s="460">
        <v>4.1099999999999998E-2</v>
      </c>
      <c r="H88" s="460">
        <v>8.8000000000000005E-3</v>
      </c>
      <c r="I88" s="460">
        <v>4.7999999999999996E-3</v>
      </c>
      <c r="J88" s="460">
        <v>8.3999999999999995E-3</v>
      </c>
      <c r="K88" s="460">
        <v>5.8999999999999999E-3</v>
      </c>
      <c r="L88" s="460">
        <v>1.67E-2</v>
      </c>
      <c r="M88" s="238"/>
      <c r="N88" s="462">
        <v>0.5121</v>
      </c>
    </row>
    <row r="93" spans="2:14" ht="15.75" x14ac:dyDescent="0.25">
      <c r="B93" s="288" t="s">
        <v>2601</v>
      </c>
    </row>
    <row r="94" spans="2:14" ht="3.75" customHeight="1" x14ac:dyDescent="0.25">
      <c r="B94" s="288"/>
    </row>
    <row r="95" spans="2:14" x14ac:dyDescent="0.25">
      <c r="B95" s="315" t="s">
        <v>2602</v>
      </c>
      <c r="C95" s="316"/>
      <c r="D95" s="316"/>
      <c r="E95" s="318"/>
      <c r="F95" s="318"/>
      <c r="G95" s="318"/>
      <c r="H95" s="318"/>
      <c r="I95" s="318"/>
      <c r="J95" s="318"/>
      <c r="K95" s="318"/>
      <c r="L95" s="318"/>
      <c r="N95" s="318"/>
    </row>
    <row r="96" spans="2:14" x14ac:dyDescent="0.25">
      <c r="B96" s="234"/>
      <c r="C96" s="487" t="s">
        <v>2603</v>
      </c>
      <c r="D96" s="487"/>
      <c r="E96" s="487"/>
      <c r="F96" s="487"/>
      <c r="G96" s="487"/>
      <c r="H96" s="487"/>
      <c r="I96" s="487"/>
      <c r="J96" s="487"/>
      <c r="K96" s="487"/>
      <c r="L96" s="487"/>
      <c r="M96" s="287"/>
    </row>
    <row r="97" spans="2:14" ht="54" customHeight="1" x14ac:dyDescent="0.25">
      <c r="B97" s="234"/>
      <c r="C97" s="319" t="s">
        <v>2583</v>
      </c>
      <c r="D97" s="319" t="s">
        <v>2584</v>
      </c>
      <c r="E97" s="319" t="s">
        <v>2585</v>
      </c>
      <c r="F97" s="319" t="s">
        <v>2586</v>
      </c>
      <c r="G97" s="319" t="s">
        <v>2587</v>
      </c>
      <c r="H97" s="319" t="s">
        <v>2588</v>
      </c>
      <c r="I97" s="319" t="s">
        <v>2589</v>
      </c>
      <c r="J97" s="319" t="s">
        <v>2590</v>
      </c>
      <c r="K97" s="319" t="s">
        <v>2591</v>
      </c>
      <c r="L97" s="319" t="s">
        <v>2592</v>
      </c>
      <c r="M97" s="330"/>
      <c r="N97" s="301" t="s">
        <v>2604</v>
      </c>
    </row>
    <row r="98" spans="2:14" x14ac:dyDescent="0.25">
      <c r="C98" s="321"/>
      <c r="D98" s="321"/>
      <c r="E98" s="321"/>
      <c r="F98" s="321"/>
      <c r="G98" s="321"/>
      <c r="H98" s="321"/>
      <c r="I98" s="321"/>
      <c r="J98" s="321"/>
      <c r="K98" s="321"/>
      <c r="L98" s="321"/>
      <c r="M98" s="331"/>
    </row>
    <row r="99" spans="2:14" x14ac:dyDescent="0.25">
      <c r="B99" s="312" t="s">
        <v>2563</v>
      </c>
      <c r="C99" s="332"/>
      <c r="D99" s="332"/>
      <c r="E99" s="332"/>
      <c r="F99" s="332"/>
      <c r="G99" s="332"/>
      <c r="H99" s="332"/>
      <c r="I99" s="332"/>
      <c r="J99" s="332"/>
      <c r="K99" s="332"/>
      <c r="L99" s="332"/>
      <c r="M99" s="333"/>
    </row>
    <row r="100" spans="2:14" x14ac:dyDescent="0.25">
      <c r="B100" s="312" t="s">
        <v>2564</v>
      </c>
      <c r="C100" s="332"/>
      <c r="D100" s="332"/>
      <c r="E100" s="332"/>
      <c r="F100" s="332"/>
      <c r="G100" s="332"/>
      <c r="H100" s="332"/>
      <c r="I100" s="332"/>
      <c r="J100" s="332"/>
      <c r="K100" s="332"/>
      <c r="L100" s="332"/>
      <c r="M100" s="333"/>
    </row>
    <row r="101" spans="2:14" x14ac:dyDescent="0.25">
      <c r="B101" s="312" t="s">
        <v>2565</v>
      </c>
      <c r="C101" s="332"/>
      <c r="D101" s="332"/>
      <c r="E101" s="332"/>
      <c r="F101" s="332"/>
      <c r="G101" s="332"/>
      <c r="H101" s="332"/>
      <c r="I101" s="332"/>
      <c r="J101" s="332"/>
      <c r="K101" s="332"/>
      <c r="L101" s="332"/>
      <c r="M101" s="333"/>
    </row>
    <row r="102" spans="2:14" x14ac:dyDescent="0.25">
      <c r="B102" s="312" t="s">
        <v>2566</v>
      </c>
      <c r="C102" s="332"/>
      <c r="D102" s="332"/>
      <c r="E102" s="332"/>
      <c r="F102" s="332"/>
      <c r="G102" s="332"/>
      <c r="H102" s="332"/>
      <c r="I102" s="332"/>
      <c r="J102" s="332"/>
      <c r="K102" s="332"/>
      <c r="L102" s="332"/>
      <c r="M102" s="333"/>
    </row>
    <row r="103" spans="2:14" x14ac:dyDescent="0.25">
      <c r="B103" s="312" t="s">
        <v>2567</v>
      </c>
      <c r="C103" s="332"/>
      <c r="D103" s="332"/>
      <c r="E103" s="332"/>
      <c r="F103" s="332"/>
      <c r="G103" s="332"/>
      <c r="H103" s="332"/>
      <c r="I103" s="332"/>
      <c r="J103" s="332"/>
      <c r="K103" s="332"/>
      <c r="L103" s="332"/>
      <c r="M103" s="333"/>
    </row>
    <row r="104" spans="2:14" x14ac:dyDescent="0.25">
      <c r="B104" s="312" t="s">
        <v>2568</v>
      </c>
      <c r="C104" s="332"/>
      <c r="D104" s="332"/>
      <c r="E104" s="332"/>
      <c r="F104" s="332"/>
      <c r="G104" s="332"/>
      <c r="H104" s="332"/>
      <c r="I104" s="332"/>
      <c r="J104" s="332"/>
      <c r="K104" s="332"/>
      <c r="L104" s="332"/>
      <c r="M104" s="333"/>
    </row>
    <row r="105" spans="2:14" x14ac:dyDescent="0.25">
      <c r="B105" s="312" t="s">
        <v>2569</v>
      </c>
      <c r="C105" s="332"/>
      <c r="D105" s="332"/>
      <c r="E105" s="332"/>
      <c r="F105" s="332"/>
      <c r="G105" s="332"/>
      <c r="H105" s="332"/>
      <c r="I105" s="332"/>
      <c r="J105" s="332"/>
      <c r="K105" s="332"/>
      <c r="L105" s="332"/>
      <c r="M105" s="333"/>
    </row>
    <row r="106" spans="2:14" x14ac:dyDescent="0.25">
      <c r="B106" s="312" t="s">
        <v>2570</v>
      </c>
      <c r="C106" s="332"/>
      <c r="D106" s="332"/>
      <c r="E106" s="332"/>
      <c r="F106" s="332"/>
      <c r="G106" s="332"/>
      <c r="H106" s="332"/>
      <c r="I106" s="332"/>
      <c r="J106" s="332"/>
      <c r="K106" s="332"/>
      <c r="L106" s="332"/>
      <c r="M106" s="333"/>
    </row>
    <row r="107" spans="2:14" x14ac:dyDescent="0.25">
      <c r="B107" s="312" t="s">
        <v>2571</v>
      </c>
      <c r="C107" s="332"/>
      <c r="D107" s="332"/>
      <c r="E107" s="332"/>
      <c r="F107" s="332"/>
      <c r="G107" s="332"/>
      <c r="H107" s="332"/>
      <c r="I107" s="332"/>
      <c r="J107" s="332"/>
      <c r="K107" s="332"/>
      <c r="L107" s="332"/>
      <c r="M107" s="333"/>
    </row>
    <row r="108" spans="2:14" x14ac:dyDescent="0.25">
      <c r="B108" s="312" t="s">
        <v>2605</v>
      </c>
      <c r="C108" s="332"/>
      <c r="D108" s="332"/>
      <c r="E108" s="332"/>
      <c r="F108" s="332"/>
      <c r="G108" s="332"/>
      <c r="H108" s="332"/>
      <c r="I108" s="332"/>
      <c r="J108" s="332"/>
      <c r="K108" s="332"/>
      <c r="L108" s="332"/>
      <c r="M108" s="333"/>
    </row>
    <row r="109" spans="2:14" x14ac:dyDescent="0.25">
      <c r="B109" s="18" t="s">
        <v>88</v>
      </c>
      <c r="C109" s="332"/>
      <c r="D109" s="332"/>
      <c r="E109" s="332"/>
      <c r="F109" s="332"/>
      <c r="G109" s="332"/>
      <c r="H109" s="332"/>
      <c r="I109" s="332"/>
      <c r="J109" s="332"/>
      <c r="K109" s="332"/>
      <c r="L109" s="332"/>
      <c r="M109" s="333"/>
    </row>
    <row r="110" spans="2:14" x14ac:dyDescent="0.25">
      <c r="B110" s="303" t="s">
        <v>90</v>
      </c>
      <c r="C110" s="334"/>
      <c r="D110" s="334"/>
      <c r="E110" s="334"/>
      <c r="F110" s="334"/>
      <c r="G110" s="334"/>
      <c r="H110" s="334"/>
      <c r="I110" s="334"/>
      <c r="J110" s="334"/>
      <c r="K110" s="334"/>
      <c r="L110" s="334"/>
      <c r="N110" s="334"/>
    </row>
    <row r="115" spans="2:14" ht="15.75" x14ac:dyDescent="0.25">
      <c r="B115" s="288" t="s">
        <v>2606</v>
      </c>
    </row>
    <row r="116" spans="2:14" ht="3.75" customHeight="1" x14ac:dyDescent="0.25">
      <c r="B116" s="288"/>
    </row>
    <row r="117" spans="2:14" x14ac:dyDescent="0.25">
      <c r="B117" s="315" t="s">
        <v>2607</v>
      </c>
      <c r="C117" s="316"/>
      <c r="D117" s="316"/>
      <c r="E117" s="318"/>
      <c r="F117" s="318"/>
      <c r="G117" s="318"/>
      <c r="H117" s="318"/>
      <c r="I117" s="318"/>
      <c r="J117" s="318"/>
      <c r="K117" s="318"/>
      <c r="L117" s="318"/>
      <c r="N117" s="318"/>
    </row>
    <row r="118" spans="2:14" x14ac:dyDescent="0.25">
      <c r="B118" s="234"/>
      <c r="C118" s="487" t="s">
        <v>2582</v>
      </c>
      <c r="D118" s="487"/>
      <c r="E118" s="487"/>
      <c r="F118" s="487"/>
      <c r="G118" s="487"/>
      <c r="H118" s="487"/>
      <c r="I118" s="487"/>
      <c r="J118" s="487"/>
      <c r="K118" s="487"/>
      <c r="L118" s="487"/>
      <c r="M118" s="287"/>
    </row>
    <row r="119" spans="2:14" ht="45" x14ac:dyDescent="0.25">
      <c r="B119" s="234"/>
      <c r="C119" s="319" t="s">
        <v>2583</v>
      </c>
      <c r="D119" s="319" t="s">
        <v>2584</v>
      </c>
      <c r="E119" s="319" t="s">
        <v>2585</v>
      </c>
      <c r="F119" s="319" t="s">
        <v>2586</v>
      </c>
      <c r="G119" s="319" t="s">
        <v>2587</v>
      </c>
      <c r="H119" s="319" t="s">
        <v>2588</v>
      </c>
      <c r="I119" s="319" t="s">
        <v>2589</v>
      </c>
      <c r="J119" s="319" t="s">
        <v>2590</v>
      </c>
      <c r="K119" s="319" t="s">
        <v>2591</v>
      </c>
      <c r="L119" s="319" t="s">
        <v>2592</v>
      </c>
      <c r="M119" s="330"/>
      <c r="N119" s="301" t="s">
        <v>2604</v>
      </c>
    </row>
    <row r="120" spans="2:14" x14ac:dyDescent="0.25">
      <c r="C120" s="321"/>
      <c r="D120" s="321"/>
      <c r="E120" s="321"/>
      <c r="F120" s="321"/>
      <c r="G120" s="321"/>
      <c r="H120" s="321"/>
      <c r="I120" s="321"/>
      <c r="J120" s="321"/>
      <c r="K120" s="321"/>
      <c r="L120" s="321"/>
      <c r="M120" s="331"/>
    </row>
    <row r="121" spans="2:14" x14ac:dyDescent="0.25">
      <c r="B121" s="312" t="s">
        <v>2563</v>
      </c>
      <c r="C121" s="333"/>
      <c r="D121" s="333"/>
      <c r="E121" s="333"/>
      <c r="F121" s="333"/>
      <c r="G121" s="333"/>
      <c r="H121" s="333"/>
      <c r="I121" s="333"/>
      <c r="J121" s="333"/>
      <c r="K121" s="333"/>
      <c r="L121" s="333"/>
      <c r="M121" s="333"/>
    </row>
    <row r="122" spans="2:14" x14ac:dyDescent="0.25">
      <c r="B122" s="312" t="s">
        <v>2564</v>
      </c>
      <c r="C122" s="333"/>
      <c r="D122" s="333"/>
      <c r="E122" s="333"/>
      <c r="F122" s="333"/>
      <c r="G122" s="333"/>
      <c r="H122" s="333"/>
      <c r="I122" s="333"/>
      <c r="J122" s="333"/>
      <c r="K122" s="333"/>
      <c r="L122" s="333"/>
      <c r="M122" s="333"/>
    </row>
    <row r="123" spans="2:14" x14ac:dyDescent="0.25">
      <c r="B123" s="312" t="s">
        <v>2565</v>
      </c>
      <c r="C123" s="333"/>
      <c r="D123" s="333"/>
      <c r="E123" s="333"/>
      <c r="F123" s="333"/>
      <c r="G123" s="333"/>
      <c r="H123" s="333"/>
      <c r="I123" s="333"/>
      <c r="J123" s="333"/>
      <c r="K123" s="333"/>
      <c r="L123" s="333"/>
      <c r="M123" s="333"/>
    </row>
    <row r="124" spans="2:14" x14ac:dyDescent="0.25">
      <c r="B124" s="312" t="s">
        <v>2566</v>
      </c>
      <c r="C124" s="333"/>
      <c r="D124" s="333"/>
      <c r="E124" s="333"/>
      <c r="F124" s="333"/>
      <c r="G124" s="333"/>
      <c r="H124" s="333"/>
      <c r="I124" s="333"/>
      <c r="J124" s="333"/>
      <c r="K124" s="333"/>
      <c r="L124" s="333"/>
      <c r="M124" s="333"/>
    </row>
    <row r="125" spans="2:14" x14ac:dyDescent="0.25">
      <c r="B125" s="312" t="s">
        <v>2567</v>
      </c>
      <c r="C125" s="333"/>
      <c r="D125" s="333"/>
      <c r="E125" s="333"/>
      <c r="F125" s="333"/>
      <c r="G125" s="333"/>
      <c r="H125" s="333"/>
      <c r="I125" s="333"/>
      <c r="J125" s="333"/>
      <c r="K125" s="333"/>
      <c r="L125" s="333"/>
      <c r="M125" s="333"/>
    </row>
    <row r="126" spans="2:14" x14ac:dyDescent="0.25">
      <c r="B126" s="312" t="s">
        <v>2568</v>
      </c>
      <c r="C126" s="333"/>
      <c r="D126" s="333"/>
      <c r="E126" s="333"/>
      <c r="F126" s="333"/>
      <c r="G126" s="333"/>
      <c r="H126" s="333"/>
      <c r="I126" s="333"/>
      <c r="J126" s="333"/>
      <c r="K126" s="333"/>
      <c r="L126" s="333"/>
      <c r="M126" s="333"/>
    </row>
    <row r="127" spans="2:14" x14ac:dyDescent="0.25">
      <c r="B127" s="312" t="s">
        <v>2569</v>
      </c>
      <c r="C127" s="333"/>
      <c r="D127" s="333"/>
      <c r="E127" s="333"/>
      <c r="F127" s="333"/>
      <c r="G127" s="333"/>
      <c r="H127" s="333"/>
      <c r="I127" s="333"/>
      <c r="J127" s="333"/>
      <c r="K127" s="333"/>
      <c r="L127" s="333"/>
      <c r="M127" s="333"/>
    </row>
    <row r="128" spans="2:14" x14ac:dyDescent="0.25">
      <c r="B128" s="312" t="s">
        <v>2570</v>
      </c>
      <c r="C128" s="333"/>
      <c r="D128" s="333"/>
      <c r="E128" s="333"/>
      <c r="F128" s="333"/>
      <c r="G128" s="333"/>
      <c r="H128" s="333"/>
      <c r="I128" s="333"/>
      <c r="J128" s="333"/>
      <c r="K128" s="333"/>
      <c r="L128" s="333"/>
      <c r="M128" s="333"/>
    </row>
    <row r="129" spans="2:14" x14ac:dyDescent="0.25">
      <c r="B129" s="312" t="s">
        <v>2571</v>
      </c>
      <c r="C129" s="333"/>
      <c r="D129" s="333"/>
      <c r="E129" s="333"/>
      <c r="F129" s="333"/>
      <c r="G129" s="333"/>
      <c r="H129" s="333"/>
      <c r="I129" s="333"/>
      <c r="J129" s="333"/>
      <c r="K129" s="333"/>
      <c r="L129" s="333"/>
      <c r="M129" s="333"/>
    </row>
    <row r="130" spans="2:14" x14ac:dyDescent="0.25">
      <c r="B130" s="312" t="s">
        <v>2605</v>
      </c>
      <c r="C130" s="333"/>
      <c r="D130" s="333"/>
      <c r="E130" s="333"/>
      <c r="F130" s="333"/>
      <c r="G130" s="333"/>
      <c r="H130" s="333"/>
      <c r="I130" s="333"/>
      <c r="J130" s="333"/>
      <c r="K130" s="333"/>
      <c r="L130" s="333"/>
      <c r="M130" s="333"/>
    </row>
    <row r="131" spans="2:14" x14ac:dyDescent="0.25">
      <c r="B131" s="18" t="s">
        <v>88</v>
      </c>
      <c r="C131" s="333"/>
      <c r="D131" s="333"/>
      <c r="E131" s="333"/>
      <c r="F131" s="333"/>
      <c r="G131" s="333"/>
      <c r="H131" s="333"/>
      <c r="I131" s="333"/>
      <c r="J131" s="333"/>
      <c r="K131" s="333"/>
      <c r="L131" s="333"/>
      <c r="M131" s="333"/>
    </row>
    <row r="132" spans="2:14" x14ac:dyDescent="0.25">
      <c r="B132" s="303" t="s">
        <v>90</v>
      </c>
      <c r="C132" s="335"/>
      <c r="D132" s="335"/>
      <c r="E132" s="335"/>
      <c r="F132" s="335"/>
      <c r="G132" s="335"/>
      <c r="H132" s="335"/>
      <c r="I132" s="335"/>
      <c r="J132" s="335"/>
      <c r="K132" s="335"/>
      <c r="L132" s="335"/>
      <c r="N132" s="334"/>
    </row>
    <row r="137" spans="2:14" ht="15.75" x14ac:dyDescent="0.25">
      <c r="B137" s="288" t="s">
        <v>2608</v>
      </c>
    </row>
    <row r="138" spans="2:14" ht="3.75" customHeight="1" x14ac:dyDescent="0.25">
      <c r="B138" s="288"/>
    </row>
    <row r="139" spans="2:14" x14ac:dyDescent="0.25">
      <c r="B139" s="315" t="s">
        <v>2609</v>
      </c>
      <c r="C139" s="316"/>
      <c r="D139" s="316"/>
      <c r="E139" s="318"/>
      <c r="F139" s="318"/>
      <c r="G139" s="318"/>
      <c r="H139" s="318"/>
      <c r="I139" s="318"/>
      <c r="J139" s="318"/>
      <c r="K139" s="318"/>
      <c r="L139" s="318"/>
      <c r="N139" s="318"/>
    </row>
    <row r="140" spans="2:14" x14ac:dyDescent="0.25">
      <c r="B140" s="234"/>
      <c r="C140" s="487" t="s">
        <v>2603</v>
      </c>
      <c r="D140" s="487"/>
      <c r="E140" s="487"/>
      <c r="F140" s="487"/>
      <c r="G140" s="487"/>
      <c r="H140" s="487"/>
      <c r="I140" s="487"/>
      <c r="J140" s="487"/>
      <c r="K140" s="487"/>
      <c r="L140" s="487"/>
      <c r="M140" s="287"/>
    </row>
    <row r="141" spans="2:14" ht="45" x14ac:dyDescent="0.25">
      <c r="B141" s="234"/>
      <c r="C141" s="319" t="s">
        <v>2583</v>
      </c>
      <c r="D141" s="319" t="s">
        <v>2584</v>
      </c>
      <c r="E141" s="319" t="s">
        <v>2585</v>
      </c>
      <c r="F141" s="319" t="s">
        <v>2586</v>
      </c>
      <c r="G141" s="319" t="s">
        <v>2587</v>
      </c>
      <c r="H141" s="319" t="s">
        <v>2588</v>
      </c>
      <c r="I141" s="319" t="s">
        <v>2589</v>
      </c>
      <c r="J141" s="319" t="s">
        <v>2590</v>
      </c>
      <c r="K141" s="319" t="s">
        <v>2591</v>
      </c>
      <c r="L141" s="319" t="s">
        <v>2592</v>
      </c>
      <c r="M141" s="330"/>
      <c r="N141" s="301" t="s">
        <v>2604</v>
      </c>
    </row>
    <row r="142" spans="2:14" x14ac:dyDescent="0.25">
      <c r="C142" s="321"/>
      <c r="D142" s="321"/>
      <c r="E142" s="321"/>
      <c r="F142" s="321"/>
      <c r="G142" s="321"/>
      <c r="H142" s="321"/>
      <c r="I142" s="321"/>
      <c r="J142" s="321"/>
      <c r="K142" s="321"/>
      <c r="L142" s="321"/>
      <c r="M142" s="331"/>
    </row>
    <row r="143" spans="2:14" x14ac:dyDescent="0.25">
      <c r="B143" s="312" t="s">
        <v>2563</v>
      </c>
      <c r="C143" s="332"/>
      <c r="D143" s="332"/>
      <c r="E143" s="332"/>
      <c r="F143" s="332"/>
      <c r="G143" s="332"/>
      <c r="H143" s="332"/>
      <c r="I143" s="332"/>
      <c r="J143" s="332"/>
      <c r="K143" s="332"/>
      <c r="L143" s="332"/>
      <c r="M143" s="333"/>
    </row>
    <row r="144" spans="2:14" x14ac:dyDescent="0.25">
      <c r="B144" s="312" t="s">
        <v>2564</v>
      </c>
      <c r="C144" s="332"/>
      <c r="D144" s="332"/>
      <c r="E144" s="332"/>
      <c r="F144" s="332"/>
      <c r="G144" s="332"/>
      <c r="H144" s="332"/>
      <c r="I144" s="332"/>
      <c r="J144" s="332"/>
      <c r="K144" s="332"/>
      <c r="L144" s="332"/>
      <c r="M144" s="333"/>
    </row>
    <row r="145" spans="2:14" x14ac:dyDescent="0.25">
      <c r="B145" s="312" t="s">
        <v>2565</v>
      </c>
      <c r="C145" s="332"/>
      <c r="D145" s="332"/>
      <c r="E145" s="332"/>
      <c r="F145" s="332"/>
      <c r="G145" s="332"/>
      <c r="H145" s="332"/>
      <c r="I145" s="332"/>
      <c r="J145" s="332"/>
      <c r="K145" s="332"/>
      <c r="L145" s="332"/>
      <c r="M145" s="333"/>
    </row>
    <row r="146" spans="2:14" x14ac:dyDescent="0.25">
      <c r="B146" s="312" t="s">
        <v>2566</v>
      </c>
      <c r="C146" s="332"/>
      <c r="D146" s="332"/>
      <c r="E146" s="332"/>
      <c r="F146" s="332"/>
      <c r="G146" s="332"/>
      <c r="H146" s="332"/>
      <c r="I146" s="332"/>
      <c r="J146" s="332"/>
      <c r="K146" s="332"/>
      <c r="L146" s="332"/>
      <c r="M146" s="333"/>
    </row>
    <row r="147" spans="2:14" x14ac:dyDescent="0.25">
      <c r="B147" s="312" t="s">
        <v>2567</v>
      </c>
      <c r="C147" s="332"/>
      <c r="D147" s="332"/>
      <c r="E147" s="332"/>
      <c r="F147" s="332"/>
      <c r="G147" s="332"/>
      <c r="H147" s="332"/>
      <c r="I147" s="332"/>
      <c r="J147" s="332"/>
      <c r="K147" s="332"/>
      <c r="L147" s="332"/>
      <c r="M147" s="333"/>
    </row>
    <row r="148" spans="2:14" x14ac:dyDescent="0.25">
      <c r="B148" s="312" t="s">
        <v>2568</v>
      </c>
      <c r="C148" s="332"/>
      <c r="D148" s="332"/>
      <c r="E148" s="332"/>
      <c r="F148" s="332"/>
      <c r="G148" s="332"/>
      <c r="H148" s="332"/>
      <c r="I148" s="332"/>
      <c r="J148" s="332"/>
      <c r="K148" s="332"/>
      <c r="L148" s="332"/>
      <c r="M148" s="333"/>
    </row>
    <row r="149" spans="2:14" x14ac:dyDescent="0.25">
      <c r="B149" s="312" t="s">
        <v>2569</v>
      </c>
      <c r="C149" s="332"/>
      <c r="D149" s="332"/>
      <c r="E149" s="332"/>
      <c r="F149" s="332"/>
      <c r="G149" s="332"/>
      <c r="H149" s="332"/>
      <c r="I149" s="332"/>
      <c r="J149" s="332"/>
      <c r="K149" s="332"/>
      <c r="L149" s="332"/>
      <c r="M149" s="333"/>
    </row>
    <row r="150" spans="2:14" x14ac:dyDescent="0.25">
      <c r="B150" s="312" t="s">
        <v>2570</v>
      </c>
      <c r="C150" s="332"/>
      <c r="D150" s="332"/>
      <c r="E150" s="332"/>
      <c r="F150" s="332"/>
      <c r="G150" s="332"/>
      <c r="H150" s="332"/>
      <c r="I150" s="332"/>
      <c r="J150" s="332"/>
      <c r="K150" s="332"/>
      <c r="L150" s="332"/>
      <c r="M150" s="333"/>
    </row>
    <row r="151" spans="2:14" x14ac:dyDescent="0.25">
      <c r="B151" s="312" t="s">
        <v>2571</v>
      </c>
      <c r="C151" s="332"/>
      <c r="D151" s="332"/>
      <c r="E151" s="332"/>
      <c r="F151" s="332"/>
      <c r="G151" s="332"/>
      <c r="H151" s="332"/>
      <c r="I151" s="332"/>
      <c r="J151" s="332"/>
      <c r="K151" s="332"/>
      <c r="L151" s="332"/>
      <c r="M151" s="333"/>
    </row>
    <row r="152" spans="2:14" x14ac:dyDescent="0.25">
      <c r="B152" s="312" t="s">
        <v>2605</v>
      </c>
      <c r="C152" s="332"/>
      <c r="D152" s="332"/>
      <c r="E152" s="332"/>
      <c r="F152" s="332"/>
      <c r="G152" s="332"/>
      <c r="H152" s="332"/>
      <c r="I152" s="332"/>
      <c r="J152" s="332"/>
      <c r="K152" s="332"/>
      <c r="L152" s="332"/>
      <c r="M152" s="333"/>
    </row>
    <row r="153" spans="2:14" x14ac:dyDescent="0.25">
      <c r="B153" s="18" t="s">
        <v>88</v>
      </c>
      <c r="C153" s="332"/>
      <c r="D153" s="332"/>
      <c r="E153" s="332"/>
      <c r="F153" s="332"/>
      <c r="G153" s="332"/>
      <c r="H153" s="332"/>
      <c r="I153" s="332"/>
      <c r="J153" s="332"/>
      <c r="K153" s="332"/>
      <c r="L153" s="332"/>
      <c r="M153" s="333"/>
    </row>
    <row r="154" spans="2:14" x14ac:dyDescent="0.25">
      <c r="B154" s="303" t="s">
        <v>90</v>
      </c>
      <c r="C154" s="334"/>
      <c r="D154" s="334"/>
      <c r="E154" s="334"/>
      <c r="F154" s="334"/>
      <c r="G154" s="334"/>
      <c r="H154" s="334"/>
      <c r="I154" s="334"/>
      <c r="J154" s="334"/>
      <c r="K154" s="334"/>
      <c r="L154" s="334"/>
      <c r="N154" s="334"/>
    </row>
    <row r="159" spans="2:14" ht="15.75" x14ac:dyDescent="0.25">
      <c r="B159" s="288" t="s">
        <v>2610</v>
      </c>
    </row>
    <row r="160" spans="2:14" ht="3.75" customHeight="1" x14ac:dyDescent="0.25">
      <c r="B160" s="288"/>
    </row>
    <row r="161" spans="2:14" x14ac:dyDescent="0.25">
      <c r="B161" s="315" t="s">
        <v>2611</v>
      </c>
      <c r="C161" s="316"/>
      <c r="D161" s="316"/>
      <c r="E161" s="318"/>
      <c r="F161" s="318"/>
      <c r="G161" s="318"/>
      <c r="H161" s="318"/>
      <c r="I161" s="318"/>
      <c r="J161" s="318"/>
      <c r="K161" s="318"/>
      <c r="L161" s="318"/>
      <c r="N161" s="318"/>
    </row>
    <row r="162" spans="2:14" x14ac:dyDescent="0.25">
      <c r="B162" s="234"/>
      <c r="C162" s="487" t="s">
        <v>2582</v>
      </c>
      <c r="D162" s="487"/>
      <c r="E162" s="487"/>
      <c r="F162" s="487"/>
      <c r="G162" s="487"/>
      <c r="H162" s="487"/>
      <c r="I162" s="487"/>
      <c r="J162" s="487"/>
      <c r="K162" s="487"/>
      <c r="L162" s="487"/>
      <c r="M162" s="287"/>
    </row>
    <row r="163" spans="2:14" ht="45" x14ac:dyDescent="0.25">
      <c r="B163" s="234"/>
      <c r="C163" s="319" t="s">
        <v>2583</v>
      </c>
      <c r="D163" s="319" t="s">
        <v>2584</v>
      </c>
      <c r="E163" s="319" t="s">
        <v>2585</v>
      </c>
      <c r="F163" s="319" t="s">
        <v>2586</v>
      </c>
      <c r="G163" s="319" t="s">
        <v>2587</v>
      </c>
      <c r="H163" s="319" t="s">
        <v>2588</v>
      </c>
      <c r="I163" s="319" t="s">
        <v>2589</v>
      </c>
      <c r="J163" s="319" t="s">
        <v>2590</v>
      </c>
      <c r="K163" s="319" t="s">
        <v>2591</v>
      </c>
      <c r="L163" s="319" t="s">
        <v>2592</v>
      </c>
      <c r="M163" s="330"/>
      <c r="N163" s="301" t="s">
        <v>2604</v>
      </c>
    </row>
    <row r="164" spans="2:14" x14ac:dyDescent="0.25">
      <c r="C164" s="321"/>
      <c r="D164" s="321"/>
      <c r="E164" s="321"/>
      <c r="F164" s="321"/>
      <c r="G164" s="321"/>
      <c r="H164" s="321"/>
      <c r="I164" s="321"/>
      <c r="J164" s="321"/>
      <c r="K164" s="321"/>
      <c r="L164" s="321"/>
      <c r="M164" s="331"/>
    </row>
    <row r="165" spans="2:14" x14ac:dyDescent="0.25">
      <c r="B165" s="312" t="s">
        <v>2563</v>
      </c>
      <c r="C165" s="333"/>
      <c r="D165" s="333"/>
      <c r="E165" s="333"/>
      <c r="F165" s="333"/>
      <c r="G165" s="333"/>
      <c r="H165" s="333"/>
      <c r="I165" s="333"/>
      <c r="J165" s="333"/>
      <c r="K165" s="333"/>
      <c r="L165" s="333"/>
      <c r="M165" s="333"/>
    </row>
    <row r="166" spans="2:14" x14ac:dyDescent="0.25">
      <c r="B166" s="312" t="s">
        <v>2564</v>
      </c>
      <c r="C166" s="333"/>
      <c r="D166" s="333"/>
      <c r="E166" s="333"/>
      <c r="F166" s="333"/>
      <c r="G166" s="333"/>
      <c r="H166" s="333"/>
      <c r="I166" s="333"/>
      <c r="J166" s="333"/>
      <c r="K166" s="333"/>
      <c r="L166" s="333"/>
      <c r="M166" s="333"/>
    </row>
    <row r="167" spans="2:14" x14ac:dyDescent="0.25">
      <c r="B167" s="312" t="s">
        <v>2565</v>
      </c>
      <c r="C167" s="333"/>
      <c r="D167" s="333"/>
      <c r="E167" s="333"/>
      <c r="F167" s="333"/>
      <c r="G167" s="333"/>
      <c r="H167" s="333"/>
      <c r="I167" s="333"/>
      <c r="J167" s="333"/>
      <c r="K167" s="333"/>
      <c r="L167" s="333"/>
      <c r="M167" s="333"/>
    </row>
    <row r="168" spans="2:14" x14ac:dyDescent="0.25">
      <c r="B168" s="312" t="s">
        <v>2566</v>
      </c>
      <c r="C168" s="333"/>
      <c r="D168" s="333"/>
      <c r="E168" s="333"/>
      <c r="F168" s="333"/>
      <c r="G168" s="333"/>
      <c r="H168" s="333"/>
      <c r="I168" s="333"/>
      <c r="J168" s="333"/>
      <c r="K168" s="333"/>
      <c r="L168" s="333"/>
      <c r="M168" s="333"/>
    </row>
    <row r="169" spans="2:14" x14ac:dyDescent="0.25">
      <c r="B169" s="312" t="s">
        <v>2567</v>
      </c>
      <c r="C169" s="333"/>
      <c r="D169" s="333"/>
      <c r="E169" s="333"/>
      <c r="F169" s="333"/>
      <c r="G169" s="333"/>
      <c r="H169" s="333"/>
      <c r="I169" s="333"/>
      <c r="J169" s="333"/>
      <c r="K169" s="333"/>
      <c r="L169" s="333"/>
      <c r="M169" s="333"/>
    </row>
    <row r="170" spans="2:14" x14ac:dyDescent="0.25">
      <c r="B170" s="312" t="s">
        <v>2568</v>
      </c>
      <c r="C170" s="333"/>
      <c r="D170" s="333"/>
      <c r="E170" s="333"/>
      <c r="F170" s="333"/>
      <c r="G170" s="333"/>
      <c r="H170" s="333"/>
      <c r="I170" s="333"/>
      <c r="J170" s="333"/>
      <c r="K170" s="333"/>
      <c r="L170" s="333"/>
      <c r="M170" s="333"/>
    </row>
    <row r="171" spans="2:14" x14ac:dyDescent="0.25">
      <c r="B171" s="312" t="s">
        <v>2569</v>
      </c>
      <c r="C171" s="333"/>
      <c r="D171" s="333"/>
      <c r="E171" s="333"/>
      <c r="F171" s="333"/>
      <c r="G171" s="333"/>
      <c r="H171" s="333"/>
      <c r="I171" s="333"/>
      <c r="J171" s="333"/>
      <c r="K171" s="333"/>
      <c r="L171" s="333"/>
      <c r="M171" s="333"/>
    </row>
    <row r="172" spans="2:14" x14ac:dyDescent="0.25">
      <c r="B172" s="312" t="s">
        <v>2570</v>
      </c>
      <c r="C172" s="333"/>
      <c r="D172" s="333"/>
      <c r="E172" s="333"/>
      <c r="F172" s="333"/>
      <c r="G172" s="333"/>
      <c r="H172" s="333"/>
      <c r="I172" s="333"/>
      <c r="J172" s="333"/>
      <c r="K172" s="333"/>
      <c r="L172" s="333"/>
      <c r="M172" s="333"/>
    </row>
    <row r="173" spans="2:14" x14ac:dyDescent="0.25">
      <c r="B173" s="312" t="s">
        <v>2571</v>
      </c>
      <c r="C173" s="333"/>
      <c r="D173" s="333"/>
      <c r="E173" s="333"/>
      <c r="F173" s="333"/>
      <c r="G173" s="333"/>
      <c r="H173" s="333"/>
      <c r="I173" s="333"/>
      <c r="J173" s="333"/>
      <c r="K173" s="333"/>
      <c r="L173" s="333"/>
      <c r="M173" s="333"/>
    </row>
    <row r="174" spans="2:14" x14ac:dyDescent="0.25">
      <c r="B174" s="312" t="s">
        <v>2605</v>
      </c>
      <c r="C174" s="333"/>
      <c r="D174" s="333"/>
      <c r="E174" s="333"/>
      <c r="F174" s="333"/>
      <c r="G174" s="333"/>
      <c r="H174" s="333"/>
      <c r="I174" s="333"/>
      <c r="J174" s="333"/>
      <c r="K174" s="333"/>
      <c r="L174" s="333"/>
      <c r="M174" s="333"/>
    </row>
    <row r="175" spans="2:14" x14ac:dyDescent="0.25">
      <c r="B175" s="18" t="s">
        <v>88</v>
      </c>
      <c r="C175" s="333"/>
      <c r="D175" s="333"/>
      <c r="E175" s="333"/>
      <c r="F175" s="333"/>
      <c r="G175" s="333"/>
      <c r="H175" s="333"/>
      <c r="I175" s="333"/>
      <c r="J175" s="333"/>
      <c r="K175" s="333"/>
      <c r="L175" s="333"/>
      <c r="M175" s="333"/>
    </row>
    <row r="176" spans="2:14" x14ac:dyDescent="0.25">
      <c r="B176" s="303" t="s">
        <v>90</v>
      </c>
      <c r="C176" s="335"/>
      <c r="D176" s="335"/>
      <c r="E176" s="335"/>
      <c r="F176" s="335"/>
      <c r="G176" s="335"/>
      <c r="H176" s="335"/>
      <c r="I176" s="335"/>
      <c r="J176" s="335"/>
      <c r="K176" s="335"/>
      <c r="L176" s="335"/>
      <c r="N176" s="334"/>
    </row>
    <row r="179" spans="14:14" x14ac:dyDescent="0.25">
      <c r="N179" s="225" t="s">
        <v>2445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36" t="s">
        <v>2612</v>
      </c>
    </row>
    <row r="6" spans="2:9" ht="3.75" customHeight="1" x14ac:dyDescent="0.25">
      <c r="B6" s="288"/>
    </row>
    <row r="7" spans="2:9" x14ac:dyDescent="0.25">
      <c r="B7" s="315" t="s">
        <v>2367</v>
      </c>
      <c r="C7" s="315"/>
      <c r="D7" s="337"/>
      <c r="E7" s="337"/>
      <c r="F7" s="337"/>
      <c r="G7" s="337"/>
      <c r="H7" s="337"/>
      <c r="I7" s="337"/>
    </row>
    <row r="8" spans="2:9" x14ac:dyDescent="0.25">
      <c r="B8" s="234"/>
      <c r="C8" s="234"/>
      <c r="D8" s="234"/>
      <c r="E8" s="234"/>
      <c r="F8" s="234"/>
      <c r="G8" s="234"/>
      <c r="H8" s="234"/>
      <c r="I8" s="234"/>
    </row>
    <row r="9" spans="2:9" ht="30" x14ac:dyDescent="0.25">
      <c r="B9" s="234"/>
      <c r="C9" s="319" t="s">
        <v>2613</v>
      </c>
      <c r="D9" s="319" t="s">
        <v>2614</v>
      </c>
      <c r="E9" s="319" t="s">
        <v>2615</v>
      </c>
      <c r="F9" s="319" t="s">
        <v>2616</v>
      </c>
      <c r="G9" s="319" t="s">
        <v>2617</v>
      </c>
      <c r="H9" s="319" t="s">
        <v>2618</v>
      </c>
      <c r="I9" s="319" t="s">
        <v>90</v>
      </c>
    </row>
    <row r="11" spans="2:9" x14ac:dyDescent="0.25">
      <c r="B11" s="312" t="s">
        <v>2544</v>
      </c>
      <c r="C11" s="250"/>
      <c r="D11" s="250"/>
      <c r="E11" s="250"/>
      <c r="F11" s="250"/>
      <c r="G11" s="250"/>
      <c r="H11" s="463">
        <v>0</v>
      </c>
      <c r="I11" s="463">
        <v>0</v>
      </c>
    </row>
    <row r="12" spans="2:9" x14ac:dyDescent="0.25">
      <c r="B12" s="312" t="s">
        <v>2545</v>
      </c>
      <c r="C12" s="250"/>
      <c r="D12" s="250"/>
      <c r="E12" s="250"/>
      <c r="F12" s="250"/>
      <c r="G12" s="250"/>
      <c r="H12" s="463">
        <v>0</v>
      </c>
      <c r="I12" s="463">
        <v>0</v>
      </c>
    </row>
    <row r="13" spans="2:9" x14ac:dyDescent="0.25">
      <c r="B13" s="312" t="s">
        <v>2546</v>
      </c>
      <c r="C13" s="250"/>
      <c r="D13" s="250"/>
      <c r="E13" s="250"/>
      <c r="F13" s="250"/>
      <c r="G13" s="250"/>
      <c r="H13" s="463">
        <v>0</v>
      </c>
      <c r="I13" s="463">
        <v>0</v>
      </c>
    </row>
    <row r="14" spans="2:9" x14ac:dyDescent="0.25">
      <c r="B14" s="312" t="s">
        <v>2547</v>
      </c>
      <c r="C14" s="250"/>
      <c r="D14" s="250"/>
      <c r="E14" s="250"/>
      <c r="F14" s="250"/>
      <c r="G14" s="250"/>
      <c r="H14" s="463">
        <v>1.46</v>
      </c>
      <c r="I14" s="463">
        <v>1.46</v>
      </c>
    </row>
    <row r="15" spans="2:9" x14ac:dyDescent="0.25">
      <c r="B15" s="312" t="s">
        <v>2548</v>
      </c>
      <c r="C15" s="250"/>
      <c r="D15" s="250"/>
      <c r="E15" s="250"/>
      <c r="F15" s="250"/>
      <c r="G15" s="250"/>
      <c r="H15" s="463">
        <v>7.16</v>
      </c>
      <c r="I15" s="463">
        <v>7.16</v>
      </c>
    </row>
    <row r="16" spans="2:9" ht="30" x14ac:dyDescent="0.25">
      <c r="B16" s="312" t="s">
        <v>2549</v>
      </c>
      <c r="C16" s="250"/>
      <c r="D16" s="250"/>
      <c r="E16" s="250"/>
      <c r="F16" s="250"/>
      <c r="G16" s="250"/>
      <c r="H16" s="463">
        <v>8.49</v>
      </c>
      <c r="I16" s="463">
        <v>8.49</v>
      </c>
    </row>
    <row r="17" spans="1:9" x14ac:dyDescent="0.25">
      <c r="B17" s="312" t="s">
        <v>2550</v>
      </c>
      <c r="C17" s="250"/>
      <c r="D17" s="250"/>
      <c r="E17" s="250"/>
      <c r="F17" s="250"/>
      <c r="G17" s="250"/>
      <c r="H17" s="463">
        <v>18.03</v>
      </c>
      <c r="I17" s="463">
        <v>18.03</v>
      </c>
    </row>
    <row r="18" spans="1:9" x14ac:dyDescent="0.25">
      <c r="B18" s="312" t="s">
        <v>2593</v>
      </c>
      <c r="C18" s="250"/>
      <c r="D18" s="250"/>
      <c r="E18" s="250"/>
      <c r="F18" s="250"/>
      <c r="G18" s="250"/>
      <c r="H18" s="463">
        <v>7.47</v>
      </c>
      <c r="I18" s="463">
        <v>7.47</v>
      </c>
    </row>
    <row r="19" spans="1:9" ht="30" x14ac:dyDescent="0.25">
      <c r="B19" s="312" t="s">
        <v>2594</v>
      </c>
      <c r="C19" s="250"/>
      <c r="D19" s="250"/>
      <c r="E19" s="250"/>
      <c r="F19" s="250"/>
      <c r="G19" s="250"/>
      <c r="H19" s="463">
        <v>3.69</v>
      </c>
      <c r="I19" s="463">
        <v>3.69</v>
      </c>
    </row>
    <row r="20" spans="1:9" x14ac:dyDescent="0.25">
      <c r="B20" s="312" t="s">
        <v>88</v>
      </c>
      <c r="C20" s="250"/>
      <c r="D20" s="250"/>
      <c r="E20" s="250"/>
      <c r="F20" s="250"/>
      <c r="G20" s="250"/>
      <c r="H20" s="463">
        <v>0.52890000000000004</v>
      </c>
      <c r="I20" s="463">
        <v>0.52890000000000004</v>
      </c>
    </row>
    <row r="21" spans="1:9" x14ac:dyDescent="0.25">
      <c r="C21" s="250"/>
      <c r="D21" s="250"/>
      <c r="E21" s="250"/>
      <c r="F21" s="250"/>
      <c r="G21" s="250"/>
      <c r="H21" s="250"/>
      <c r="I21" s="250"/>
    </row>
    <row r="22" spans="1:9" x14ac:dyDescent="0.25">
      <c r="B22" s="338" t="s">
        <v>90</v>
      </c>
      <c r="C22" s="299"/>
      <c r="D22" s="299"/>
      <c r="E22" s="299"/>
      <c r="F22" s="299"/>
      <c r="G22" s="299"/>
      <c r="H22" s="449">
        <v>46.83</v>
      </c>
      <c r="I22" s="449">
        <v>46.83</v>
      </c>
    </row>
    <row r="24" spans="1:9" x14ac:dyDescent="0.25">
      <c r="A24" s="238"/>
      <c r="B24" s="238"/>
      <c r="C24" s="238"/>
      <c r="D24" s="238"/>
      <c r="E24" s="238"/>
      <c r="F24" s="238"/>
      <c r="G24" s="238"/>
      <c r="H24" s="238"/>
      <c r="I24" s="238"/>
    </row>
    <row r="25" spans="1:9" x14ac:dyDescent="0.25">
      <c r="A25" s="238"/>
      <c r="B25" s="268" t="s">
        <v>2619</v>
      </c>
      <c r="C25" s="238"/>
      <c r="D25" s="238"/>
      <c r="E25" s="238"/>
      <c r="F25" s="238"/>
      <c r="G25" s="238"/>
      <c r="H25" s="238"/>
      <c r="I25" s="238"/>
    </row>
    <row r="26" spans="1:9" x14ac:dyDescent="0.25">
      <c r="A26" s="238"/>
      <c r="B26" s="238"/>
      <c r="C26" s="238"/>
      <c r="D26" s="238"/>
      <c r="E26" s="238"/>
      <c r="F26" s="238"/>
      <c r="G26" s="238"/>
      <c r="H26" s="238"/>
      <c r="I26" s="238"/>
    </row>
    <row r="27" spans="1:9" ht="15.75" x14ac:dyDescent="0.25">
      <c r="A27" s="238"/>
      <c r="B27" s="296" t="s">
        <v>2620</v>
      </c>
      <c r="C27" s="238"/>
      <c r="D27" s="238"/>
      <c r="E27" s="238"/>
      <c r="F27" s="238"/>
      <c r="G27" s="238"/>
      <c r="H27" s="238"/>
      <c r="I27" s="238"/>
    </row>
    <row r="28" spans="1:9" ht="6" customHeight="1" x14ac:dyDescent="0.25">
      <c r="A28" s="238"/>
      <c r="B28" s="296"/>
      <c r="C28" s="238"/>
      <c r="D28" s="238"/>
      <c r="E28" s="238"/>
      <c r="F28" s="238"/>
      <c r="G28" s="238"/>
      <c r="H28" s="238"/>
      <c r="I28" s="238"/>
    </row>
    <row r="29" spans="1:9" x14ac:dyDescent="0.25">
      <c r="A29" s="238"/>
      <c r="B29" s="325" t="s">
        <v>2367</v>
      </c>
      <c r="C29" s="325"/>
      <c r="D29" s="339"/>
      <c r="E29" s="339"/>
      <c r="F29" s="339"/>
      <c r="G29" s="339"/>
      <c r="H29" s="339"/>
      <c r="I29" s="339"/>
    </row>
    <row r="30" spans="1:9" x14ac:dyDescent="0.25">
      <c r="A30" s="238"/>
      <c r="B30" s="244"/>
      <c r="C30" s="244"/>
      <c r="D30" s="244"/>
      <c r="E30" s="244"/>
      <c r="F30" s="244"/>
      <c r="G30" s="244"/>
      <c r="H30" s="244"/>
      <c r="I30" s="244"/>
    </row>
    <row r="31" spans="1:9" x14ac:dyDescent="0.25">
      <c r="A31" s="238"/>
      <c r="B31" s="244"/>
      <c r="C31" s="328" t="s">
        <v>2621</v>
      </c>
      <c r="D31" s="328" t="s">
        <v>2622</v>
      </c>
      <c r="E31" s="328" t="s">
        <v>2623</v>
      </c>
      <c r="F31" s="328" t="s">
        <v>2624</v>
      </c>
      <c r="G31" s="328" t="s">
        <v>2625</v>
      </c>
      <c r="H31" s="328" t="s">
        <v>2626</v>
      </c>
      <c r="I31" s="328" t="s">
        <v>2627</v>
      </c>
    </row>
    <row r="32" spans="1:9" x14ac:dyDescent="0.25">
      <c r="A32" s="238"/>
      <c r="B32" s="238"/>
      <c r="C32" s="238"/>
      <c r="D32" s="238"/>
      <c r="E32" s="238"/>
      <c r="F32" s="238"/>
      <c r="G32" s="238"/>
      <c r="H32" s="238"/>
      <c r="I32" s="238"/>
    </row>
    <row r="33" spans="1:9" x14ac:dyDescent="0.25">
      <c r="A33" s="238"/>
      <c r="B33" s="329" t="s">
        <v>2544</v>
      </c>
      <c r="C33" s="455">
        <v>0</v>
      </c>
      <c r="D33" s="455">
        <v>0</v>
      </c>
      <c r="E33" s="455">
        <v>0</v>
      </c>
      <c r="F33" s="455">
        <v>0</v>
      </c>
      <c r="G33" s="455">
        <v>0</v>
      </c>
      <c r="H33" s="455">
        <v>0</v>
      </c>
      <c r="I33" s="455">
        <v>0</v>
      </c>
    </row>
    <row r="34" spans="1:9" x14ac:dyDescent="0.25">
      <c r="A34" s="238"/>
      <c r="B34" s="329" t="s">
        <v>2545</v>
      </c>
      <c r="C34" s="455">
        <v>0</v>
      </c>
      <c r="D34" s="455">
        <v>0</v>
      </c>
      <c r="E34" s="455">
        <v>0</v>
      </c>
      <c r="F34" s="455">
        <v>0</v>
      </c>
      <c r="G34" s="455">
        <v>0</v>
      </c>
      <c r="H34" s="455">
        <v>0</v>
      </c>
      <c r="I34" s="455">
        <v>0</v>
      </c>
    </row>
    <row r="35" spans="1:9" x14ac:dyDescent="0.25">
      <c r="A35" s="238"/>
      <c r="B35" s="329" t="s">
        <v>2546</v>
      </c>
      <c r="C35" s="455">
        <v>0</v>
      </c>
      <c r="D35" s="455">
        <v>0</v>
      </c>
      <c r="E35" s="455">
        <v>0</v>
      </c>
      <c r="F35" s="455">
        <v>0</v>
      </c>
      <c r="G35" s="455">
        <v>0</v>
      </c>
      <c r="H35" s="455">
        <v>0</v>
      </c>
      <c r="I35" s="455">
        <v>0</v>
      </c>
    </row>
    <row r="36" spans="1:9" x14ac:dyDescent="0.25">
      <c r="A36" s="238"/>
      <c r="B36" s="329" t="s">
        <v>2547</v>
      </c>
      <c r="C36" s="455">
        <v>0.27279999999999999</v>
      </c>
      <c r="D36" s="455">
        <v>8.8000000000000005E-3</v>
      </c>
      <c r="E36" s="455">
        <v>4.5600000000000002E-2</v>
      </c>
      <c r="F36" s="455">
        <v>4.2299999999999997E-2</v>
      </c>
      <c r="G36" s="455">
        <v>2.12E-2</v>
      </c>
      <c r="H36" s="455">
        <v>3.3799999999999997E-2</v>
      </c>
      <c r="I36" s="455">
        <v>0.10290000000000001</v>
      </c>
    </row>
    <row r="37" spans="1:9" x14ac:dyDescent="0.25">
      <c r="A37" s="238"/>
      <c r="B37" s="329" t="s">
        <v>2548</v>
      </c>
      <c r="C37" s="455">
        <v>1.87</v>
      </c>
      <c r="D37" s="455">
        <v>0.24740000000000001</v>
      </c>
      <c r="E37" s="455">
        <v>0.87860000000000005</v>
      </c>
      <c r="F37" s="455">
        <v>0.87870000000000004</v>
      </c>
      <c r="G37" s="455">
        <v>0.78029999999999999</v>
      </c>
      <c r="H37" s="455">
        <v>0.2742</v>
      </c>
      <c r="I37" s="455">
        <v>0.57989999999999997</v>
      </c>
    </row>
    <row r="38" spans="1:9" ht="30" x14ac:dyDescent="0.25">
      <c r="A38" s="238"/>
      <c r="B38" s="329" t="s">
        <v>2549</v>
      </c>
      <c r="C38" s="455">
        <v>0.70930000000000004</v>
      </c>
      <c r="D38" s="455">
        <v>0.63560000000000005</v>
      </c>
      <c r="E38" s="455">
        <v>0.4118</v>
      </c>
      <c r="F38" s="455">
        <v>0.87639999999999996</v>
      </c>
      <c r="G38" s="455">
        <v>0.66959999999999997</v>
      </c>
      <c r="H38" s="455">
        <v>0.43919999999999998</v>
      </c>
      <c r="I38" s="455">
        <v>1.47</v>
      </c>
    </row>
    <row r="39" spans="1:9" x14ac:dyDescent="0.25">
      <c r="A39" s="238"/>
      <c r="B39" s="329" t="s">
        <v>2550</v>
      </c>
      <c r="C39" s="455">
        <v>2.4900000000000002</v>
      </c>
      <c r="D39" s="455">
        <v>1.93</v>
      </c>
      <c r="E39" s="455">
        <v>0.80089999999999995</v>
      </c>
      <c r="F39" s="455">
        <v>1</v>
      </c>
      <c r="G39" s="455">
        <v>1.04</v>
      </c>
      <c r="H39" s="455">
        <v>0.61539999999999995</v>
      </c>
      <c r="I39" s="455">
        <v>1.64</v>
      </c>
    </row>
    <row r="40" spans="1:9" x14ac:dyDescent="0.25">
      <c r="A40" s="238"/>
      <c r="B40" s="329" t="s">
        <v>2593</v>
      </c>
      <c r="C40" s="455">
        <v>0.28129999999999999</v>
      </c>
      <c r="D40" s="455">
        <v>0.1008</v>
      </c>
      <c r="E40" s="455">
        <v>0.39660000000000001</v>
      </c>
      <c r="F40" s="455">
        <v>2.17</v>
      </c>
      <c r="G40" s="455">
        <v>1.1399999999999999</v>
      </c>
      <c r="H40" s="455">
        <v>0.62260000000000004</v>
      </c>
      <c r="I40" s="455">
        <v>2.74</v>
      </c>
    </row>
    <row r="41" spans="1:9" ht="30" x14ac:dyDescent="0.25">
      <c r="A41" s="238"/>
      <c r="B41" s="329" t="s">
        <v>2594</v>
      </c>
      <c r="C41" s="455">
        <v>1.17</v>
      </c>
      <c r="D41" s="455">
        <v>0.30940000000000001</v>
      </c>
      <c r="E41" s="455">
        <v>0.14499999999999999</v>
      </c>
      <c r="F41" s="455">
        <v>0.439</v>
      </c>
      <c r="G41" s="455">
        <v>0.36270000000000002</v>
      </c>
      <c r="H41" s="455">
        <v>6.9599999999999995E-2</v>
      </c>
      <c r="I41" s="455">
        <v>0.30059999999999998</v>
      </c>
    </row>
    <row r="42" spans="1:9" x14ac:dyDescent="0.25">
      <c r="A42" s="238"/>
      <c r="B42" s="329" t="s">
        <v>88</v>
      </c>
      <c r="C42" s="455">
        <v>9.9000000000000005E-2</v>
      </c>
      <c r="D42" s="455">
        <v>7.85E-2</v>
      </c>
      <c r="E42" s="455">
        <v>3.8E-3</v>
      </c>
      <c r="F42" s="455">
        <v>2.7E-2</v>
      </c>
      <c r="G42" s="455">
        <v>1.77E-2</v>
      </c>
      <c r="H42" s="455">
        <v>4.7199999999999999E-2</v>
      </c>
      <c r="I42" s="455">
        <v>8.5199999999999998E-2</v>
      </c>
    </row>
    <row r="43" spans="1:9" x14ac:dyDescent="0.25">
      <c r="A43" s="238"/>
      <c r="B43" s="238"/>
      <c r="C43" s="340"/>
      <c r="D43" s="340"/>
      <c r="E43" s="340"/>
      <c r="F43" s="340"/>
      <c r="G43" s="340"/>
      <c r="H43" s="340"/>
      <c r="I43" s="340"/>
    </row>
    <row r="44" spans="1:9" x14ac:dyDescent="0.25">
      <c r="A44" s="238"/>
      <c r="B44" s="341" t="s">
        <v>90</v>
      </c>
      <c r="C44" s="456">
        <v>6.89</v>
      </c>
      <c r="D44" s="456">
        <v>3.31</v>
      </c>
      <c r="E44" s="456">
        <v>2.68</v>
      </c>
      <c r="F44" s="456">
        <v>5.44</v>
      </c>
      <c r="G44" s="456">
        <v>4.03</v>
      </c>
      <c r="H44" s="456">
        <v>2.1</v>
      </c>
      <c r="I44" s="456">
        <v>6.92</v>
      </c>
    </row>
    <row r="45" spans="1:9" x14ac:dyDescent="0.25">
      <c r="A45" s="238"/>
      <c r="B45" s="238"/>
      <c r="C45" s="238"/>
      <c r="D45" s="238"/>
      <c r="E45" s="238"/>
      <c r="F45" s="238"/>
      <c r="G45" s="238"/>
      <c r="H45" s="238"/>
      <c r="I45" s="238"/>
    </row>
    <row r="46" spans="1:9" x14ac:dyDescent="0.25">
      <c r="A46" s="238"/>
      <c r="B46" s="238"/>
      <c r="C46" s="238"/>
      <c r="D46" s="238"/>
      <c r="E46" s="238"/>
      <c r="F46" s="238"/>
      <c r="G46" s="238"/>
      <c r="H46" s="238"/>
      <c r="I46" s="238"/>
    </row>
    <row r="47" spans="1:9" x14ac:dyDescent="0.25">
      <c r="A47" s="238"/>
      <c r="B47" s="238"/>
      <c r="C47" s="238"/>
      <c r="D47" s="238"/>
      <c r="E47" s="238"/>
      <c r="F47" s="238"/>
      <c r="G47" s="238"/>
      <c r="H47" s="238"/>
      <c r="I47" s="238"/>
    </row>
    <row r="48" spans="1:9" x14ac:dyDescent="0.25">
      <c r="A48" s="238"/>
      <c r="B48" s="238"/>
      <c r="C48" s="238"/>
      <c r="D48" s="238"/>
      <c r="E48" s="238"/>
      <c r="F48" s="238"/>
      <c r="G48" s="238"/>
      <c r="H48" s="238"/>
      <c r="I48" s="238"/>
    </row>
    <row r="49" spans="1:10" ht="15.75" x14ac:dyDescent="0.25">
      <c r="A49" s="238"/>
      <c r="B49" s="296" t="s">
        <v>2629</v>
      </c>
      <c r="C49" s="238"/>
      <c r="D49" s="238"/>
      <c r="E49" s="238"/>
      <c r="F49" s="238"/>
      <c r="G49" s="238"/>
      <c r="H49" s="238"/>
      <c r="I49" s="238"/>
    </row>
    <row r="50" spans="1:10" ht="6" customHeight="1" x14ac:dyDescent="0.25">
      <c r="A50" s="238"/>
      <c r="B50" s="296"/>
      <c r="C50" s="238"/>
      <c r="D50" s="238"/>
      <c r="E50" s="238"/>
      <c r="F50" s="238"/>
      <c r="G50" s="238"/>
      <c r="H50" s="238"/>
      <c r="I50" s="238"/>
    </row>
    <row r="51" spans="1:10" x14ac:dyDescent="0.25">
      <c r="A51" s="238"/>
      <c r="B51" s="325" t="s">
        <v>2367</v>
      </c>
      <c r="C51" s="325"/>
      <c r="D51" s="339"/>
      <c r="E51" s="339"/>
      <c r="F51" s="339"/>
      <c r="G51" s="339"/>
      <c r="H51" s="339"/>
      <c r="I51" s="339"/>
      <c r="J51" s="339"/>
    </row>
    <row r="52" spans="1:10" ht="21.75" customHeight="1" x14ac:dyDescent="0.25">
      <c r="A52" s="238"/>
      <c r="B52" s="244"/>
      <c r="C52" s="244"/>
      <c r="D52" s="244"/>
      <c r="E52" s="244"/>
      <c r="F52" s="244"/>
      <c r="G52" s="244"/>
      <c r="H52" s="244"/>
      <c r="I52" s="244"/>
      <c r="J52" s="244"/>
    </row>
    <row r="53" spans="1:10" ht="45" customHeight="1" x14ac:dyDescent="0.25">
      <c r="A53" s="238"/>
      <c r="B53" s="244"/>
      <c r="C53" s="328" t="s">
        <v>2630</v>
      </c>
      <c r="D53" s="328" t="s">
        <v>2631</v>
      </c>
      <c r="E53" s="328" t="s">
        <v>2632</v>
      </c>
      <c r="F53" s="328" t="s">
        <v>2633</v>
      </c>
      <c r="G53" s="328" t="s">
        <v>2634</v>
      </c>
      <c r="H53" s="328" t="s">
        <v>2635</v>
      </c>
      <c r="I53" s="328" t="s">
        <v>2636</v>
      </c>
      <c r="J53" s="328" t="s">
        <v>2875</v>
      </c>
    </row>
    <row r="54" spans="1:10" x14ac:dyDescent="0.25">
      <c r="A54" s="238"/>
      <c r="B54" s="238"/>
      <c r="C54" s="238"/>
      <c r="D54" s="238"/>
      <c r="E54" s="238"/>
      <c r="F54" s="238"/>
      <c r="G54" s="238"/>
      <c r="H54" s="238"/>
      <c r="I54" s="238"/>
      <c r="J54" s="238"/>
    </row>
    <row r="55" spans="1:10" x14ac:dyDescent="0.25">
      <c r="A55" s="238"/>
      <c r="B55" s="329" t="s">
        <v>2544</v>
      </c>
      <c r="C55" s="455">
        <v>0</v>
      </c>
      <c r="D55" s="455">
        <v>0</v>
      </c>
      <c r="E55" s="455">
        <v>0</v>
      </c>
      <c r="F55" s="455">
        <v>0</v>
      </c>
      <c r="G55" s="455">
        <v>0</v>
      </c>
      <c r="H55" s="455">
        <v>0</v>
      </c>
      <c r="I55" s="455">
        <v>0</v>
      </c>
      <c r="J55" s="455">
        <v>0</v>
      </c>
    </row>
    <row r="56" spans="1:10" x14ac:dyDescent="0.25">
      <c r="A56" s="238"/>
      <c r="B56" s="329" t="s">
        <v>2545</v>
      </c>
      <c r="C56" s="455">
        <v>0</v>
      </c>
      <c r="D56" s="455">
        <v>0</v>
      </c>
      <c r="E56" s="455">
        <v>0</v>
      </c>
      <c r="F56" s="455">
        <v>0</v>
      </c>
      <c r="G56" s="455">
        <v>0</v>
      </c>
      <c r="H56" s="455">
        <v>0</v>
      </c>
      <c r="I56" s="455">
        <v>0</v>
      </c>
      <c r="J56" s="455">
        <v>0</v>
      </c>
    </row>
    <row r="57" spans="1:10" x14ac:dyDescent="0.25">
      <c r="A57" s="238"/>
      <c r="B57" s="329" t="s">
        <v>2546</v>
      </c>
      <c r="C57" s="455">
        <v>0</v>
      </c>
      <c r="D57" s="455">
        <v>0</v>
      </c>
      <c r="E57" s="455">
        <v>0</v>
      </c>
      <c r="F57" s="455">
        <v>0</v>
      </c>
      <c r="G57" s="455">
        <v>0</v>
      </c>
      <c r="H57" s="455">
        <v>0</v>
      </c>
      <c r="I57" s="455">
        <v>0</v>
      </c>
      <c r="J57" s="455">
        <v>0</v>
      </c>
    </row>
    <row r="58" spans="1:10" x14ac:dyDescent="0.25">
      <c r="A58" s="238"/>
      <c r="B58" s="329" t="s">
        <v>2547</v>
      </c>
      <c r="C58" s="455">
        <v>0.1048</v>
      </c>
      <c r="D58" s="455">
        <v>0.1241</v>
      </c>
      <c r="E58" s="455">
        <v>0.22409999999999999</v>
      </c>
      <c r="F58" s="455">
        <v>0</v>
      </c>
      <c r="G58" s="455">
        <v>0.40870000000000001</v>
      </c>
      <c r="H58" s="455">
        <v>4.8099999999999997E-2</v>
      </c>
      <c r="I58" s="455">
        <v>0</v>
      </c>
      <c r="J58" s="455">
        <v>2.416173410427E-2</v>
      </c>
    </row>
    <row r="59" spans="1:10" x14ac:dyDescent="0.25">
      <c r="A59" s="238"/>
      <c r="B59" s="329" t="s">
        <v>2548</v>
      </c>
      <c r="C59" s="455">
        <v>0.51280000000000003</v>
      </c>
      <c r="D59" s="455">
        <v>0.1134</v>
      </c>
      <c r="E59" s="455">
        <v>0.21129999999999999</v>
      </c>
      <c r="F59" s="455">
        <v>6.9800000000000001E-2</v>
      </c>
      <c r="G59" s="455">
        <v>0.2</v>
      </c>
      <c r="H59" s="455">
        <v>0.26240000000000002</v>
      </c>
      <c r="I59" s="455">
        <v>4.4000000000000003E-3</v>
      </c>
      <c r="J59" s="455">
        <v>0.28000000000000003</v>
      </c>
    </row>
    <row r="60" spans="1:10" ht="30" x14ac:dyDescent="0.25">
      <c r="A60" s="238"/>
      <c r="B60" s="329" t="s">
        <v>2549</v>
      </c>
      <c r="C60" s="455">
        <v>2.1100000000000001E-2</v>
      </c>
      <c r="D60" s="455">
        <v>0.56320000000000003</v>
      </c>
      <c r="E60" s="455">
        <v>0.72489999999999999</v>
      </c>
      <c r="F60" s="455">
        <v>0.29570000000000002</v>
      </c>
      <c r="G60" s="455">
        <v>0.55679999999999996</v>
      </c>
      <c r="H60" s="455">
        <v>0.50900000000000001</v>
      </c>
      <c r="I60" s="455">
        <v>5.3400000000000003E-2</v>
      </c>
      <c r="J60" s="455">
        <v>0.54</v>
      </c>
    </row>
    <row r="61" spans="1:10" x14ac:dyDescent="0.25">
      <c r="A61" s="238"/>
      <c r="B61" s="329" t="s">
        <v>2550</v>
      </c>
      <c r="C61" s="455">
        <v>2.2200000000000002</v>
      </c>
      <c r="D61" s="455">
        <v>0.76380000000000003</v>
      </c>
      <c r="E61" s="455">
        <v>0.90339999999999998</v>
      </c>
      <c r="F61" s="455">
        <v>0.26379999999999998</v>
      </c>
      <c r="G61" s="455">
        <v>1.28</v>
      </c>
      <c r="H61" s="455">
        <v>0.32550000000000001</v>
      </c>
      <c r="I61" s="455">
        <v>0.1174</v>
      </c>
      <c r="J61" s="455">
        <v>2.6421546700040301</v>
      </c>
    </row>
    <row r="62" spans="1:10" x14ac:dyDescent="0.25">
      <c r="A62" s="238"/>
      <c r="B62" s="329" t="s">
        <v>2593</v>
      </c>
      <c r="C62" s="455">
        <v>0</v>
      </c>
      <c r="D62" s="455">
        <v>0</v>
      </c>
      <c r="E62" s="455">
        <v>0</v>
      </c>
      <c r="F62" s="455">
        <v>0</v>
      </c>
      <c r="G62" s="455">
        <v>1.4800000000000001E-2</v>
      </c>
      <c r="H62" s="455">
        <v>5.0000000000000001E-4</v>
      </c>
      <c r="I62" s="455">
        <v>0</v>
      </c>
      <c r="J62" s="455">
        <v>1.0548118357E-3</v>
      </c>
    </row>
    <row r="63" spans="1:10" ht="30" x14ac:dyDescent="0.25">
      <c r="A63" s="238"/>
      <c r="B63" s="329" t="s">
        <v>2594</v>
      </c>
      <c r="C63" s="455">
        <v>0.35460000000000003</v>
      </c>
      <c r="D63" s="455">
        <v>0.20830000000000001</v>
      </c>
      <c r="E63" s="455">
        <v>0</v>
      </c>
      <c r="F63" s="455">
        <v>0.15129999999999999</v>
      </c>
      <c r="G63" s="455">
        <v>0.1079</v>
      </c>
      <c r="H63" s="455">
        <v>8.9999999999999998E-4</v>
      </c>
      <c r="I63" s="455">
        <v>0</v>
      </c>
      <c r="J63" s="455">
        <v>7.0000000000000007E-2</v>
      </c>
    </row>
    <row r="64" spans="1:10" x14ac:dyDescent="0.25">
      <c r="A64" s="238"/>
      <c r="B64" s="329" t="s">
        <v>88</v>
      </c>
      <c r="C64" s="455">
        <v>2.2000000000000001E-3</v>
      </c>
      <c r="D64" s="455">
        <v>0</v>
      </c>
      <c r="E64" s="455">
        <v>3.7699999999999997E-2</v>
      </c>
      <c r="F64" s="455">
        <v>6.4000000000000003E-3</v>
      </c>
      <c r="G64" s="455">
        <v>1.4200000000000001E-2</v>
      </c>
      <c r="H64" s="455">
        <v>6.5000000000000002E-2</v>
      </c>
      <c r="I64" s="455">
        <v>0</v>
      </c>
      <c r="J64" s="455">
        <v>4.5054558292536599E-3</v>
      </c>
    </row>
    <row r="65" spans="1:10" x14ac:dyDescent="0.25">
      <c r="A65" s="238"/>
      <c r="B65" s="238"/>
      <c r="C65" s="340"/>
      <c r="D65" s="340"/>
      <c r="E65" s="340"/>
      <c r="F65" s="340"/>
      <c r="G65" s="340"/>
      <c r="H65" s="340"/>
      <c r="I65" s="340"/>
      <c r="J65" s="340"/>
    </row>
    <row r="66" spans="1:10" x14ac:dyDescent="0.25">
      <c r="A66" s="238"/>
      <c r="B66" s="341" t="s">
        <v>90</v>
      </c>
      <c r="C66" s="456">
        <v>3.22</v>
      </c>
      <c r="D66" s="456">
        <v>1.77</v>
      </c>
      <c r="E66" s="456">
        <v>2.1</v>
      </c>
      <c r="F66" s="456">
        <v>0.78700000000000003</v>
      </c>
      <c r="G66" s="456">
        <v>2.58</v>
      </c>
      <c r="H66" s="456">
        <v>1.21</v>
      </c>
      <c r="I66" s="456">
        <v>0.17519999999999999</v>
      </c>
      <c r="J66" s="456">
        <v>3.5639007961327116</v>
      </c>
    </row>
    <row r="67" spans="1:10" x14ac:dyDescent="0.25">
      <c r="A67" s="238"/>
      <c r="B67" s="238"/>
      <c r="C67" s="238"/>
      <c r="D67" s="238"/>
      <c r="E67" s="238"/>
      <c r="F67" s="238"/>
      <c r="G67" s="238"/>
      <c r="H67" s="238"/>
      <c r="I67" s="238"/>
    </row>
    <row r="68" spans="1:10" x14ac:dyDescent="0.25">
      <c r="A68" s="238"/>
      <c r="B68" s="238"/>
      <c r="C68" s="238"/>
      <c r="D68" s="238"/>
      <c r="E68" s="238"/>
      <c r="F68" s="238"/>
      <c r="G68" s="238"/>
      <c r="H68" s="238"/>
      <c r="I68" s="238"/>
    </row>
    <row r="69" spans="1:10" x14ac:dyDescent="0.25">
      <c r="A69" s="238"/>
      <c r="B69" s="238"/>
      <c r="C69" s="238"/>
      <c r="D69" s="238"/>
      <c r="E69" s="238"/>
      <c r="F69" s="238"/>
      <c r="G69" s="238"/>
      <c r="H69" s="238"/>
      <c r="I69" s="238"/>
    </row>
    <row r="70" spans="1:10" x14ac:dyDescent="0.25">
      <c r="A70" s="238"/>
      <c r="B70" s="238"/>
      <c r="C70" s="238"/>
      <c r="D70" s="238"/>
      <c r="E70" s="238"/>
      <c r="F70" s="238"/>
      <c r="G70" s="238"/>
      <c r="H70" s="238"/>
      <c r="I70" s="238"/>
    </row>
    <row r="71" spans="1:10" ht="15.75" x14ac:dyDescent="0.25">
      <c r="B71" s="288" t="s">
        <v>2637</v>
      </c>
    </row>
    <row r="72" spans="1:10" ht="15.75" x14ac:dyDescent="0.25">
      <c r="B72" s="288"/>
    </row>
    <row r="73" spans="1:10" x14ac:dyDescent="0.25">
      <c r="B73" s="315" t="s">
        <v>2638</v>
      </c>
      <c r="C73" s="315"/>
      <c r="D73" s="337"/>
      <c r="E73" s="337"/>
      <c r="F73" s="337"/>
      <c r="G73" s="337"/>
      <c r="H73" s="337"/>
      <c r="I73" s="337"/>
    </row>
    <row r="74" spans="1:10" x14ac:dyDescent="0.25">
      <c r="B74" s="234"/>
      <c r="C74" s="234"/>
      <c r="D74" s="234"/>
      <c r="E74" s="234"/>
      <c r="F74" s="234"/>
      <c r="G74" s="234"/>
      <c r="H74" s="234"/>
      <c r="I74" s="234"/>
    </row>
    <row r="75" spans="1:10" x14ac:dyDescent="0.25">
      <c r="B75" s="234"/>
      <c r="C75" s="319" t="s">
        <v>2639</v>
      </c>
      <c r="D75" s="319" t="s">
        <v>2640</v>
      </c>
      <c r="E75" s="319" t="s">
        <v>2641</v>
      </c>
      <c r="F75" s="319" t="s">
        <v>2642</v>
      </c>
      <c r="G75" s="319" t="s">
        <v>2643</v>
      </c>
      <c r="H75" s="319" t="s">
        <v>262</v>
      </c>
      <c r="I75" s="319" t="s">
        <v>90</v>
      </c>
    </row>
    <row r="77" spans="1:10" x14ac:dyDescent="0.25">
      <c r="B77" s="312" t="s">
        <v>2563</v>
      </c>
      <c r="C77" s="342">
        <v>0</v>
      </c>
      <c r="D77" s="342">
        <v>0</v>
      </c>
      <c r="E77" s="342">
        <v>0</v>
      </c>
      <c r="F77" s="342">
        <v>0</v>
      </c>
      <c r="G77" s="342">
        <v>0</v>
      </c>
      <c r="H77" s="342">
        <v>0</v>
      </c>
      <c r="I77" s="342">
        <f t="shared" ref="I77:I87" si="0">SUM(C77:H77)</f>
        <v>0</v>
      </c>
    </row>
    <row r="78" spans="1:10" x14ac:dyDescent="0.25">
      <c r="B78" s="312" t="s">
        <v>2564</v>
      </c>
      <c r="C78" s="342">
        <v>0</v>
      </c>
      <c r="D78" s="342">
        <v>0</v>
      </c>
      <c r="E78" s="342">
        <v>0</v>
      </c>
      <c r="F78" s="342">
        <v>0</v>
      </c>
      <c r="G78" s="342">
        <v>0</v>
      </c>
      <c r="H78" s="342">
        <v>0</v>
      </c>
      <c r="I78" s="342">
        <f t="shared" si="0"/>
        <v>0</v>
      </c>
    </row>
    <row r="79" spans="1:10" x14ac:dyDescent="0.25">
      <c r="B79" s="312" t="s">
        <v>2565</v>
      </c>
      <c r="C79" s="342">
        <v>0</v>
      </c>
      <c r="D79" s="342">
        <v>0</v>
      </c>
      <c r="E79" s="342">
        <v>0</v>
      </c>
      <c r="F79" s="342">
        <v>0</v>
      </c>
      <c r="G79" s="342">
        <v>0</v>
      </c>
      <c r="H79" s="342">
        <v>0</v>
      </c>
      <c r="I79" s="342">
        <f t="shared" si="0"/>
        <v>0</v>
      </c>
    </row>
    <row r="80" spans="1:10" x14ac:dyDescent="0.25">
      <c r="B80" s="312" t="s">
        <v>2566</v>
      </c>
      <c r="C80" s="342">
        <v>0</v>
      </c>
      <c r="D80" s="342">
        <v>0</v>
      </c>
      <c r="E80" s="342">
        <v>0</v>
      </c>
      <c r="F80" s="342">
        <v>0</v>
      </c>
      <c r="G80" s="342">
        <v>0</v>
      </c>
      <c r="H80" s="342">
        <v>0</v>
      </c>
      <c r="I80" s="342">
        <f t="shared" si="0"/>
        <v>0</v>
      </c>
    </row>
    <row r="81" spans="2:20" x14ac:dyDescent="0.25">
      <c r="B81" s="312" t="s">
        <v>2567</v>
      </c>
      <c r="C81" s="342">
        <v>0</v>
      </c>
      <c r="D81" s="342">
        <v>0</v>
      </c>
      <c r="E81" s="342">
        <v>0</v>
      </c>
      <c r="F81" s="342">
        <v>0</v>
      </c>
      <c r="G81" s="342">
        <v>0</v>
      </c>
      <c r="H81" s="342">
        <v>0</v>
      </c>
      <c r="I81" s="342">
        <f t="shared" si="0"/>
        <v>0</v>
      </c>
    </row>
    <row r="82" spans="2:20" x14ac:dyDescent="0.25">
      <c r="B82" s="312" t="s">
        <v>2568</v>
      </c>
      <c r="C82" s="342">
        <v>0</v>
      </c>
      <c r="D82" s="342">
        <v>0</v>
      </c>
      <c r="E82" s="342">
        <v>0</v>
      </c>
      <c r="F82" s="342">
        <v>0</v>
      </c>
      <c r="G82" s="342">
        <v>0</v>
      </c>
      <c r="H82" s="342">
        <v>0</v>
      </c>
      <c r="I82" s="342">
        <f t="shared" si="0"/>
        <v>0</v>
      </c>
    </row>
    <row r="83" spans="2:20" x14ac:dyDescent="0.25">
      <c r="B83" s="312" t="s">
        <v>2569</v>
      </c>
      <c r="C83" s="342">
        <v>0</v>
      </c>
      <c r="D83" s="342">
        <v>0</v>
      </c>
      <c r="E83" s="342">
        <v>0</v>
      </c>
      <c r="F83" s="342">
        <v>0</v>
      </c>
      <c r="G83" s="342">
        <v>0</v>
      </c>
      <c r="H83" s="342">
        <v>0</v>
      </c>
      <c r="I83" s="342">
        <f t="shared" si="0"/>
        <v>0</v>
      </c>
    </row>
    <row r="84" spans="2:20" x14ac:dyDescent="0.25">
      <c r="B84" s="312" t="s">
        <v>2570</v>
      </c>
      <c r="C84" s="342">
        <v>0</v>
      </c>
      <c r="D84" s="342">
        <v>0</v>
      </c>
      <c r="E84" s="342">
        <v>0</v>
      </c>
      <c r="F84" s="342">
        <v>0</v>
      </c>
      <c r="G84" s="342">
        <v>0</v>
      </c>
      <c r="H84" s="342">
        <v>0</v>
      </c>
      <c r="I84" s="342">
        <f t="shared" si="0"/>
        <v>0</v>
      </c>
    </row>
    <row r="85" spans="2:20" x14ac:dyDescent="0.25">
      <c r="B85" s="312" t="s">
        <v>2571</v>
      </c>
      <c r="C85" s="342">
        <v>0</v>
      </c>
      <c r="D85" s="342">
        <v>0</v>
      </c>
      <c r="E85" s="342">
        <v>0</v>
      </c>
      <c r="F85" s="342">
        <v>0</v>
      </c>
      <c r="G85" s="342">
        <v>0</v>
      </c>
      <c r="H85" s="342">
        <v>0</v>
      </c>
      <c r="I85" s="342">
        <f t="shared" si="0"/>
        <v>0</v>
      </c>
    </row>
    <row r="86" spans="2:20" x14ac:dyDescent="0.25">
      <c r="B86" s="312" t="s">
        <v>2605</v>
      </c>
      <c r="C86" s="342">
        <v>0</v>
      </c>
      <c r="D86" s="342">
        <v>0</v>
      </c>
      <c r="E86" s="342">
        <v>0</v>
      </c>
      <c r="F86" s="342">
        <v>0</v>
      </c>
      <c r="G86" s="342">
        <v>0</v>
      </c>
      <c r="H86" s="342">
        <v>0</v>
      </c>
      <c r="I86" s="342">
        <f t="shared" si="0"/>
        <v>0</v>
      </c>
    </row>
    <row r="87" spans="2:20" x14ac:dyDescent="0.25">
      <c r="B87" s="18" t="s">
        <v>88</v>
      </c>
      <c r="C87" s="342">
        <v>0</v>
      </c>
      <c r="D87" s="342">
        <v>0</v>
      </c>
      <c r="E87" s="342">
        <v>0</v>
      </c>
      <c r="F87" s="342">
        <v>0</v>
      </c>
      <c r="G87" s="342">
        <v>0</v>
      </c>
      <c r="H87" s="342">
        <v>0</v>
      </c>
      <c r="I87" s="342">
        <f t="shared" si="0"/>
        <v>0</v>
      </c>
    </row>
    <row r="88" spans="2:20" x14ac:dyDescent="0.25">
      <c r="B88" s="338" t="s">
        <v>90</v>
      </c>
      <c r="C88" s="343">
        <f t="shared" ref="C88:I88" si="1">SUM(C77:C87)</f>
        <v>0</v>
      </c>
      <c r="D88" s="343">
        <f t="shared" si="1"/>
        <v>0</v>
      </c>
      <c r="E88" s="343">
        <f t="shared" si="1"/>
        <v>0</v>
      </c>
      <c r="F88" s="343">
        <f t="shared" si="1"/>
        <v>0</v>
      </c>
      <c r="G88" s="343">
        <f t="shared" si="1"/>
        <v>0</v>
      </c>
      <c r="H88" s="343">
        <f t="shared" si="1"/>
        <v>0</v>
      </c>
      <c r="I88" s="343">
        <f t="shared" si="1"/>
        <v>0</v>
      </c>
    </row>
    <row r="89" spans="2:20" x14ac:dyDescent="0.25">
      <c r="B89" s="181"/>
      <c r="C89" s="344"/>
      <c r="D89" s="344"/>
      <c r="E89" s="344"/>
      <c r="F89" s="344"/>
      <c r="G89" s="344"/>
      <c r="H89" s="344"/>
      <c r="I89" s="344"/>
    </row>
    <row r="90" spans="2:20" x14ac:dyDescent="0.25">
      <c r="B90" s="181"/>
      <c r="C90" s="344"/>
      <c r="D90" s="344"/>
      <c r="E90" s="344"/>
      <c r="F90" s="344"/>
      <c r="G90" s="344"/>
      <c r="H90" s="344"/>
      <c r="I90" s="344"/>
    </row>
    <row r="91" spans="2:20" x14ac:dyDescent="0.25">
      <c r="B91" s="181"/>
      <c r="C91" s="344"/>
      <c r="D91" s="344"/>
      <c r="E91" s="344"/>
      <c r="F91" s="344"/>
      <c r="G91" s="344"/>
      <c r="H91" s="344"/>
      <c r="I91" s="344"/>
    </row>
    <row r="93" spans="2:20" ht="15.75" x14ac:dyDescent="0.25">
      <c r="B93" s="288" t="s">
        <v>2644</v>
      </c>
    </row>
    <row r="94" spans="2:20" x14ac:dyDescent="0.25">
      <c r="B94" s="315" t="s">
        <v>2638</v>
      </c>
      <c r="C94" s="315"/>
      <c r="D94" s="337"/>
      <c r="E94" s="337"/>
      <c r="F94" s="337"/>
      <c r="G94" s="337"/>
      <c r="H94" s="337"/>
      <c r="I94" s="337"/>
      <c r="J94" s="337"/>
      <c r="K94" s="337"/>
      <c r="L94" s="337"/>
      <c r="M94" s="337"/>
      <c r="N94" s="337"/>
      <c r="O94" s="337"/>
      <c r="P94" s="337"/>
      <c r="Q94" s="337"/>
      <c r="R94" s="337"/>
      <c r="S94" s="337"/>
      <c r="T94" s="337"/>
    </row>
    <row r="95" spans="2:20" x14ac:dyDescent="0.25">
      <c r="B95" s="234"/>
      <c r="C95" s="234"/>
      <c r="D95" s="234"/>
      <c r="E95" s="234"/>
      <c r="F95" s="234"/>
      <c r="G95" s="234"/>
      <c r="H95" s="234"/>
      <c r="I95" s="234"/>
    </row>
    <row r="96" spans="2:20" ht="30" x14ac:dyDescent="0.25">
      <c r="B96" s="234"/>
      <c r="C96" s="319" t="s">
        <v>456</v>
      </c>
      <c r="D96" s="319" t="s">
        <v>2</v>
      </c>
      <c r="E96" s="319" t="s">
        <v>6</v>
      </c>
      <c r="F96" s="319" t="s">
        <v>460</v>
      </c>
      <c r="G96" s="319" t="s">
        <v>499</v>
      </c>
      <c r="H96" s="319" t="s">
        <v>468</v>
      </c>
      <c r="I96" s="319" t="s">
        <v>447</v>
      </c>
      <c r="J96" s="345" t="s">
        <v>464</v>
      </c>
      <c r="K96" s="345" t="s">
        <v>2645</v>
      </c>
      <c r="L96" s="345" t="s">
        <v>462</v>
      </c>
      <c r="M96" s="345" t="s">
        <v>3</v>
      </c>
      <c r="N96" s="345" t="s">
        <v>260</v>
      </c>
      <c r="O96" s="345" t="s">
        <v>466</v>
      </c>
      <c r="P96" s="345" t="s">
        <v>479</v>
      </c>
      <c r="Q96" s="345" t="s">
        <v>453</v>
      </c>
      <c r="R96" s="345" t="s">
        <v>2646</v>
      </c>
      <c r="S96" s="345" t="s">
        <v>731</v>
      </c>
      <c r="T96" s="345" t="s">
        <v>90</v>
      </c>
    </row>
    <row r="98" spans="2:20" x14ac:dyDescent="0.25">
      <c r="B98" s="312" t="s">
        <v>2563</v>
      </c>
      <c r="C98" s="342">
        <v>0</v>
      </c>
      <c r="D98" s="342">
        <v>0</v>
      </c>
      <c r="E98" s="342">
        <v>0</v>
      </c>
      <c r="F98" s="342">
        <v>0</v>
      </c>
      <c r="G98" s="342">
        <v>0</v>
      </c>
      <c r="H98" s="342">
        <v>0</v>
      </c>
      <c r="I98" s="342">
        <v>0</v>
      </c>
      <c r="J98" s="342">
        <v>0</v>
      </c>
      <c r="K98" s="342">
        <v>0</v>
      </c>
      <c r="L98" s="342">
        <v>0</v>
      </c>
      <c r="M98" s="342">
        <v>0</v>
      </c>
      <c r="N98" s="342">
        <v>0</v>
      </c>
      <c r="O98" s="342">
        <v>0</v>
      </c>
      <c r="P98" s="342">
        <v>0</v>
      </c>
      <c r="Q98" s="342">
        <v>0</v>
      </c>
      <c r="R98" s="342">
        <v>0</v>
      </c>
      <c r="S98" s="342">
        <v>0</v>
      </c>
      <c r="T98" s="342">
        <f t="shared" ref="T98:T108" si="2">SUM(D98:S98)</f>
        <v>0</v>
      </c>
    </row>
    <row r="99" spans="2:20" x14ac:dyDescent="0.25">
      <c r="B99" s="312" t="s">
        <v>2564</v>
      </c>
      <c r="C99" s="342">
        <v>0</v>
      </c>
      <c r="D99" s="342">
        <v>0</v>
      </c>
      <c r="E99" s="342">
        <v>0</v>
      </c>
      <c r="F99" s="342">
        <v>0</v>
      </c>
      <c r="G99" s="342">
        <v>0</v>
      </c>
      <c r="H99" s="342">
        <v>0</v>
      </c>
      <c r="I99" s="342">
        <v>0</v>
      </c>
      <c r="J99" s="342">
        <v>0</v>
      </c>
      <c r="K99" s="342">
        <v>0</v>
      </c>
      <c r="L99" s="342">
        <v>0</v>
      </c>
      <c r="M99" s="342">
        <v>0</v>
      </c>
      <c r="N99" s="342">
        <v>0</v>
      </c>
      <c r="O99" s="342">
        <v>0</v>
      </c>
      <c r="P99" s="342">
        <v>0</v>
      </c>
      <c r="Q99" s="342">
        <v>0</v>
      </c>
      <c r="R99" s="342">
        <v>0</v>
      </c>
      <c r="S99" s="342">
        <v>0</v>
      </c>
      <c r="T99" s="342">
        <f t="shared" si="2"/>
        <v>0</v>
      </c>
    </row>
    <row r="100" spans="2:20" x14ac:dyDescent="0.25">
      <c r="B100" s="312" t="s">
        <v>2565</v>
      </c>
      <c r="C100" s="342">
        <v>0</v>
      </c>
      <c r="D100" s="342">
        <v>0</v>
      </c>
      <c r="E100" s="342">
        <v>0</v>
      </c>
      <c r="F100" s="342">
        <v>0</v>
      </c>
      <c r="G100" s="342">
        <v>0</v>
      </c>
      <c r="H100" s="342">
        <v>0</v>
      </c>
      <c r="I100" s="342">
        <v>0</v>
      </c>
      <c r="J100" s="342">
        <v>0</v>
      </c>
      <c r="K100" s="342">
        <v>0</v>
      </c>
      <c r="L100" s="342">
        <v>0</v>
      </c>
      <c r="M100" s="342">
        <v>0</v>
      </c>
      <c r="N100" s="342">
        <v>0</v>
      </c>
      <c r="O100" s="342">
        <v>0</v>
      </c>
      <c r="P100" s="342">
        <v>0</v>
      </c>
      <c r="Q100" s="342">
        <v>0</v>
      </c>
      <c r="R100" s="342">
        <v>0</v>
      </c>
      <c r="S100" s="342">
        <v>0</v>
      </c>
      <c r="T100" s="342">
        <f t="shared" si="2"/>
        <v>0</v>
      </c>
    </row>
    <row r="101" spans="2:20" x14ac:dyDescent="0.25">
      <c r="B101" s="312" t="s">
        <v>2566</v>
      </c>
      <c r="C101" s="342">
        <v>0</v>
      </c>
      <c r="D101" s="342">
        <v>0</v>
      </c>
      <c r="E101" s="342">
        <v>0</v>
      </c>
      <c r="F101" s="342">
        <v>0</v>
      </c>
      <c r="G101" s="342">
        <v>0</v>
      </c>
      <c r="H101" s="342">
        <v>0</v>
      </c>
      <c r="I101" s="342">
        <v>0</v>
      </c>
      <c r="J101" s="342">
        <v>0</v>
      </c>
      <c r="K101" s="342">
        <v>0</v>
      </c>
      <c r="L101" s="342">
        <v>0</v>
      </c>
      <c r="M101" s="342">
        <v>0</v>
      </c>
      <c r="N101" s="342">
        <v>0</v>
      </c>
      <c r="O101" s="342">
        <v>0</v>
      </c>
      <c r="P101" s="342">
        <v>0</v>
      </c>
      <c r="Q101" s="342">
        <v>0</v>
      </c>
      <c r="R101" s="342">
        <v>0</v>
      </c>
      <c r="S101" s="342">
        <v>0</v>
      </c>
      <c r="T101" s="342">
        <f t="shared" si="2"/>
        <v>0</v>
      </c>
    </row>
    <row r="102" spans="2:20" x14ac:dyDescent="0.25">
      <c r="B102" s="312" t="s">
        <v>2567</v>
      </c>
      <c r="C102" s="342">
        <v>0</v>
      </c>
      <c r="D102" s="342">
        <v>0</v>
      </c>
      <c r="E102" s="342">
        <v>0</v>
      </c>
      <c r="F102" s="342">
        <v>0</v>
      </c>
      <c r="G102" s="342">
        <v>0</v>
      </c>
      <c r="H102" s="342">
        <v>0</v>
      </c>
      <c r="I102" s="342">
        <v>0</v>
      </c>
      <c r="J102" s="342">
        <v>0</v>
      </c>
      <c r="K102" s="342">
        <v>0</v>
      </c>
      <c r="L102" s="342">
        <v>0</v>
      </c>
      <c r="M102" s="342">
        <v>0</v>
      </c>
      <c r="N102" s="342">
        <v>0</v>
      </c>
      <c r="O102" s="342">
        <v>0</v>
      </c>
      <c r="P102" s="342">
        <v>0</v>
      </c>
      <c r="Q102" s="342">
        <v>0</v>
      </c>
      <c r="R102" s="342">
        <v>0</v>
      </c>
      <c r="S102" s="342">
        <v>0</v>
      </c>
      <c r="T102" s="342">
        <f t="shared" si="2"/>
        <v>0</v>
      </c>
    </row>
    <row r="103" spans="2:20" x14ac:dyDescent="0.25">
      <c r="B103" s="312" t="s">
        <v>2568</v>
      </c>
      <c r="C103" s="342">
        <v>0</v>
      </c>
      <c r="D103" s="342">
        <v>0</v>
      </c>
      <c r="E103" s="342">
        <v>0</v>
      </c>
      <c r="F103" s="342">
        <v>0</v>
      </c>
      <c r="G103" s="342">
        <v>0</v>
      </c>
      <c r="H103" s="342">
        <v>0</v>
      </c>
      <c r="I103" s="342">
        <v>0</v>
      </c>
      <c r="J103" s="342">
        <v>0</v>
      </c>
      <c r="K103" s="342">
        <v>0</v>
      </c>
      <c r="L103" s="342">
        <v>0</v>
      </c>
      <c r="M103" s="342">
        <v>0</v>
      </c>
      <c r="N103" s="342">
        <v>0</v>
      </c>
      <c r="O103" s="342">
        <v>0</v>
      </c>
      <c r="P103" s="342">
        <v>0</v>
      </c>
      <c r="Q103" s="342">
        <v>0</v>
      </c>
      <c r="R103" s="342">
        <v>0</v>
      </c>
      <c r="S103" s="342">
        <v>0</v>
      </c>
      <c r="T103" s="342">
        <f t="shared" si="2"/>
        <v>0</v>
      </c>
    </row>
    <row r="104" spans="2:20" x14ac:dyDescent="0.25">
      <c r="B104" s="312" t="s">
        <v>2569</v>
      </c>
      <c r="C104" s="342">
        <v>0</v>
      </c>
      <c r="D104" s="342">
        <v>0</v>
      </c>
      <c r="E104" s="342">
        <v>0</v>
      </c>
      <c r="F104" s="342">
        <v>0</v>
      </c>
      <c r="G104" s="342">
        <v>0</v>
      </c>
      <c r="H104" s="342">
        <v>0</v>
      </c>
      <c r="I104" s="342">
        <v>0</v>
      </c>
      <c r="J104" s="342">
        <v>0</v>
      </c>
      <c r="K104" s="342">
        <v>0</v>
      </c>
      <c r="L104" s="342">
        <v>0</v>
      </c>
      <c r="M104" s="342">
        <v>0</v>
      </c>
      <c r="N104" s="342">
        <v>0</v>
      </c>
      <c r="O104" s="342">
        <v>0</v>
      </c>
      <c r="P104" s="342">
        <v>0</v>
      </c>
      <c r="Q104" s="342">
        <v>0</v>
      </c>
      <c r="R104" s="342">
        <v>0</v>
      </c>
      <c r="S104" s="342">
        <v>0</v>
      </c>
      <c r="T104" s="342">
        <f t="shared" si="2"/>
        <v>0</v>
      </c>
    </row>
    <row r="105" spans="2:20" x14ac:dyDescent="0.25">
      <c r="B105" s="312" t="s">
        <v>2570</v>
      </c>
      <c r="C105" s="342">
        <v>0</v>
      </c>
      <c r="D105" s="342">
        <v>0</v>
      </c>
      <c r="E105" s="342">
        <v>0</v>
      </c>
      <c r="F105" s="342">
        <v>0</v>
      </c>
      <c r="G105" s="342">
        <v>0</v>
      </c>
      <c r="H105" s="342">
        <v>0</v>
      </c>
      <c r="I105" s="342">
        <v>0</v>
      </c>
      <c r="J105" s="342">
        <v>0</v>
      </c>
      <c r="K105" s="342">
        <v>0</v>
      </c>
      <c r="L105" s="342">
        <v>0</v>
      </c>
      <c r="M105" s="342">
        <v>0</v>
      </c>
      <c r="N105" s="342">
        <v>0</v>
      </c>
      <c r="O105" s="342">
        <v>0</v>
      </c>
      <c r="P105" s="342">
        <v>0</v>
      </c>
      <c r="Q105" s="342">
        <v>0</v>
      </c>
      <c r="R105" s="342">
        <v>0</v>
      </c>
      <c r="S105" s="342">
        <v>0</v>
      </c>
      <c r="T105" s="342">
        <f t="shared" si="2"/>
        <v>0</v>
      </c>
    </row>
    <row r="106" spans="2:20" x14ac:dyDescent="0.25">
      <c r="B106" s="312" t="s">
        <v>2571</v>
      </c>
      <c r="C106" s="342">
        <v>0</v>
      </c>
      <c r="D106" s="342">
        <v>0</v>
      </c>
      <c r="E106" s="342">
        <v>0</v>
      </c>
      <c r="F106" s="342">
        <v>0</v>
      </c>
      <c r="G106" s="342">
        <v>0</v>
      </c>
      <c r="H106" s="342">
        <v>0</v>
      </c>
      <c r="I106" s="342">
        <v>0</v>
      </c>
      <c r="J106" s="342">
        <v>0</v>
      </c>
      <c r="K106" s="342">
        <v>0</v>
      </c>
      <c r="L106" s="342">
        <v>0</v>
      </c>
      <c r="M106" s="342">
        <v>0</v>
      </c>
      <c r="N106" s="342">
        <v>0</v>
      </c>
      <c r="O106" s="342">
        <v>0</v>
      </c>
      <c r="P106" s="342">
        <v>0</v>
      </c>
      <c r="Q106" s="342">
        <v>0</v>
      </c>
      <c r="R106" s="342">
        <v>0</v>
      </c>
      <c r="S106" s="342">
        <v>0</v>
      </c>
      <c r="T106" s="342">
        <f t="shared" si="2"/>
        <v>0</v>
      </c>
    </row>
    <row r="107" spans="2:20" x14ac:dyDescent="0.25">
      <c r="B107" s="312" t="s">
        <v>2605</v>
      </c>
      <c r="C107" s="342">
        <v>0</v>
      </c>
      <c r="D107" s="342">
        <v>0</v>
      </c>
      <c r="E107" s="342">
        <v>0</v>
      </c>
      <c r="F107" s="342">
        <v>0</v>
      </c>
      <c r="G107" s="342">
        <v>0</v>
      </c>
      <c r="H107" s="342">
        <v>0</v>
      </c>
      <c r="I107" s="342">
        <v>0</v>
      </c>
      <c r="J107" s="342">
        <v>0</v>
      </c>
      <c r="K107" s="342">
        <v>0</v>
      </c>
      <c r="L107" s="342">
        <v>0</v>
      </c>
      <c r="M107" s="342">
        <v>0</v>
      </c>
      <c r="N107" s="342">
        <v>0</v>
      </c>
      <c r="O107" s="342">
        <v>0</v>
      </c>
      <c r="P107" s="342">
        <v>0</v>
      </c>
      <c r="Q107" s="342">
        <v>0</v>
      </c>
      <c r="R107" s="342">
        <v>0</v>
      </c>
      <c r="S107" s="342">
        <v>0</v>
      </c>
      <c r="T107" s="342">
        <f t="shared" si="2"/>
        <v>0</v>
      </c>
    </row>
    <row r="108" spans="2:20" x14ac:dyDescent="0.25">
      <c r="B108" s="18" t="s">
        <v>88</v>
      </c>
      <c r="C108" s="342">
        <v>0</v>
      </c>
      <c r="D108" s="342">
        <v>0</v>
      </c>
      <c r="E108" s="342">
        <v>0</v>
      </c>
      <c r="F108" s="342">
        <v>0</v>
      </c>
      <c r="G108" s="342">
        <v>0</v>
      </c>
      <c r="H108" s="342">
        <v>0</v>
      </c>
      <c r="I108" s="342">
        <v>0</v>
      </c>
      <c r="J108" s="342">
        <v>0</v>
      </c>
      <c r="K108" s="342">
        <v>0</v>
      </c>
      <c r="L108" s="342">
        <v>0</v>
      </c>
      <c r="M108" s="342">
        <v>0</v>
      </c>
      <c r="N108" s="342">
        <v>0</v>
      </c>
      <c r="O108" s="342">
        <v>0</v>
      </c>
      <c r="P108" s="342">
        <v>0</v>
      </c>
      <c r="Q108" s="342">
        <v>0</v>
      </c>
      <c r="R108" s="342">
        <v>0</v>
      </c>
      <c r="S108" s="342">
        <v>0</v>
      </c>
      <c r="T108" s="342">
        <f t="shared" si="2"/>
        <v>0</v>
      </c>
    </row>
    <row r="109" spans="2:20" x14ac:dyDescent="0.25">
      <c r="B109" s="338" t="s">
        <v>90</v>
      </c>
      <c r="C109" s="343">
        <f t="shared" ref="C109:T109" si="3">SUM(C98:C108)</f>
        <v>0</v>
      </c>
      <c r="D109" s="343">
        <f t="shared" si="3"/>
        <v>0</v>
      </c>
      <c r="E109" s="343">
        <f t="shared" si="3"/>
        <v>0</v>
      </c>
      <c r="F109" s="343">
        <f t="shared" si="3"/>
        <v>0</v>
      </c>
      <c r="G109" s="343">
        <f t="shared" si="3"/>
        <v>0</v>
      </c>
      <c r="H109" s="343">
        <f t="shared" si="3"/>
        <v>0</v>
      </c>
      <c r="I109" s="343">
        <f t="shared" si="3"/>
        <v>0</v>
      </c>
      <c r="J109" s="343">
        <f t="shared" si="3"/>
        <v>0</v>
      </c>
      <c r="K109" s="343">
        <f t="shared" si="3"/>
        <v>0</v>
      </c>
      <c r="L109" s="343">
        <f t="shared" si="3"/>
        <v>0</v>
      </c>
      <c r="M109" s="343">
        <f t="shared" si="3"/>
        <v>0</v>
      </c>
      <c r="N109" s="343">
        <f t="shared" si="3"/>
        <v>0</v>
      </c>
      <c r="O109" s="343">
        <f t="shared" si="3"/>
        <v>0</v>
      </c>
      <c r="P109" s="343">
        <f t="shared" si="3"/>
        <v>0</v>
      </c>
      <c r="Q109" s="343">
        <f t="shared" si="3"/>
        <v>0</v>
      </c>
      <c r="R109" s="343">
        <f t="shared" si="3"/>
        <v>0</v>
      </c>
      <c r="S109" s="343">
        <f t="shared" si="3"/>
        <v>0</v>
      </c>
      <c r="T109" s="343">
        <f t="shared" si="3"/>
        <v>0</v>
      </c>
    </row>
    <row r="112" spans="2:20" x14ac:dyDescent="0.25">
      <c r="I112" s="225" t="s">
        <v>2445</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topLeftCell="A13" zoomScale="85" zoomScaleNormal="85" workbookViewId="0">
      <selection activeCell="M40" activeCellId="1" sqref="M20 M40"/>
    </sheetView>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8" t="s">
        <v>2647</v>
      </c>
    </row>
    <row r="6" spans="2:13" x14ac:dyDescent="0.25">
      <c r="B6" s="315" t="s">
        <v>2369</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238" t="s">
        <v>2648</v>
      </c>
      <c r="C9" s="464">
        <v>0</v>
      </c>
      <c r="D9" s="464">
        <v>0</v>
      </c>
      <c r="E9" s="464">
        <v>0</v>
      </c>
      <c r="F9" s="464">
        <v>0</v>
      </c>
      <c r="G9" s="464">
        <v>0</v>
      </c>
      <c r="H9" s="464">
        <v>0</v>
      </c>
      <c r="I9" s="464">
        <v>0</v>
      </c>
      <c r="J9" s="464">
        <v>0</v>
      </c>
      <c r="K9" s="464">
        <v>0</v>
      </c>
      <c r="L9" s="464">
        <v>0</v>
      </c>
      <c r="M9" s="465">
        <v>0</v>
      </c>
    </row>
    <row r="10" spans="2:13" x14ac:dyDescent="0.25">
      <c r="B10" s="238" t="s">
        <v>2649</v>
      </c>
      <c r="C10" s="465">
        <v>0</v>
      </c>
      <c r="D10" s="465">
        <v>0</v>
      </c>
      <c r="E10" s="465">
        <v>0</v>
      </c>
      <c r="F10" s="465">
        <v>0</v>
      </c>
      <c r="G10" s="465">
        <v>0</v>
      </c>
      <c r="H10" s="465">
        <v>0</v>
      </c>
      <c r="I10" s="465">
        <v>0</v>
      </c>
      <c r="J10" s="465">
        <v>0</v>
      </c>
      <c r="K10" s="465">
        <v>0</v>
      </c>
      <c r="L10" s="465">
        <v>0</v>
      </c>
      <c r="M10" s="465">
        <v>0</v>
      </c>
    </row>
    <row r="11" spans="2:13" ht="30" customHeight="1" x14ac:dyDescent="0.25">
      <c r="B11" s="329" t="s">
        <v>2650</v>
      </c>
      <c r="C11" s="465">
        <v>0</v>
      </c>
      <c r="D11" s="465">
        <v>0</v>
      </c>
      <c r="E11" s="465">
        <v>0</v>
      </c>
      <c r="F11" s="465">
        <v>0</v>
      </c>
      <c r="G11" s="465">
        <v>0</v>
      </c>
      <c r="H11" s="465">
        <v>0</v>
      </c>
      <c r="I11" s="465">
        <v>0</v>
      </c>
      <c r="J11" s="465">
        <v>0</v>
      </c>
      <c r="K11" s="465">
        <v>0</v>
      </c>
      <c r="L11" s="465">
        <v>0</v>
      </c>
      <c r="M11" s="465">
        <v>0</v>
      </c>
    </row>
    <row r="12" spans="2:13" x14ac:dyDescent="0.25">
      <c r="B12" s="346" t="s">
        <v>2651</v>
      </c>
      <c r="C12" s="465">
        <v>0</v>
      </c>
      <c r="D12" s="465">
        <v>0</v>
      </c>
      <c r="E12" s="465">
        <v>0</v>
      </c>
      <c r="F12" s="465">
        <v>0.63190000000000002</v>
      </c>
      <c r="G12" s="465">
        <v>3.37</v>
      </c>
      <c r="H12" s="465">
        <v>1.35</v>
      </c>
      <c r="I12" s="465">
        <v>5.1100000000000003</v>
      </c>
      <c r="J12" s="465">
        <v>3.42</v>
      </c>
      <c r="K12" s="465">
        <v>0.2326</v>
      </c>
      <c r="L12" s="465">
        <v>0.1676</v>
      </c>
      <c r="M12" s="465">
        <v>14.28</v>
      </c>
    </row>
    <row r="13" spans="2:13" x14ac:dyDescent="0.25">
      <c r="B13" s="346" t="s">
        <v>2652</v>
      </c>
      <c r="C13" s="465">
        <v>0</v>
      </c>
      <c r="D13" s="465">
        <v>0</v>
      </c>
      <c r="E13" s="465">
        <v>0</v>
      </c>
      <c r="F13" s="465">
        <v>0</v>
      </c>
      <c r="G13" s="465">
        <v>0</v>
      </c>
      <c r="H13" s="465">
        <v>0</v>
      </c>
      <c r="I13" s="465">
        <v>0</v>
      </c>
      <c r="J13" s="465">
        <v>0</v>
      </c>
      <c r="K13" s="465">
        <v>0</v>
      </c>
      <c r="L13" s="465">
        <v>0</v>
      </c>
      <c r="M13" s="465">
        <v>0</v>
      </c>
    </row>
    <row r="14" spans="2:13" x14ac:dyDescent="0.25">
      <c r="B14" s="347" t="s">
        <v>2653</v>
      </c>
      <c r="C14" s="465">
        <v>0</v>
      </c>
      <c r="D14" s="465">
        <v>0</v>
      </c>
      <c r="E14" s="465">
        <v>0</v>
      </c>
      <c r="F14" s="465">
        <v>0</v>
      </c>
      <c r="G14" s="465">
        <v>0</v>
      </c>
      <c r="H14" s="465">
        <v>0</v>
      </c>
      <c r="I14" s="465">
        <v>0</v>
      </c>
      <c r="J14" s="465">
        <v>0</v>
      </c>
      <c r="K14" s="465">
        <v>0</v>
      </c>
      <c r="L14" s="465">
        <v>0</v>
      </c>
      <c r="M14" s="465">
        <v>0</v>
      </c>
    </row>
    <row r="15" spans="2:13" x14ac:dyDescent="0.25">
      <c r="B15" s="347" t="s">
        <v>2654</v>
      </c>
      <c r="C15" s="465">
        <v>0</v>
      </c>
      <c r="D15" s="465">
        <v>0</v>
      </c>
      <c r="E15" s="465">
        <v>0</v>
      </c>
      <c r="F15" s="465">
        <v>0</v>
      </c>
      <c r="G15" s="465">
        <v>0</v>
      </c>
      <c r="H15" s="465">
        <v>0</v>
      </c>
      <c r="I15" s="465">
        <v>0</v>
      </c>
      <c r="J15" s="465">
        <v>0</v>
      </c>
      <c r="K15" s="465">
        <v>0</v>
      </c>
      <c r="L15" s="465">
        <v>0</v>
      </c>
      <c r="M15" s="465">
        <v>0</v>
      </c>
    </row>
    <row r="16" spans="2:13" x14ac:dyDescent="0.25">
      <c r="B16" s="238" t="s">
        <v>2655</v>
      </c>
      <c r="C16" s="465">
        <v>0</v>
      </c>
      <c r="D16" s="465">
        <v>0</v>
      </c>
      <c r="E16" s="465">
        <v>0</v>
      </c>
      <c r="F16" s="465">
        <v>0</v>
      </c>
      <c r="G16" s="465">
        <v>0</v>
      </c>
      <c r="H16" s="465">
        <v>0</v>
      </c>
      <c r="I16" s="465">
        <v>0</v>
      </c>
      <c r="J16" s="465">
        <v>0</v>
      </c>
      <c r="K16" s="465">
        <v>0</v>
      </c>
      <c r="L16" s="465">
        <v>0</v>
      </c>
      <c r="M16" s="465">
        <v>0</v>
      </c>
    </row>
    <row r="17" spans="2:13" x14ac:dyDescent="0.25">
      <c r="B17" s="347" t="s">
        <v>2656</v>
      </c>
      <c r="C17" s="465">
        <v>0</v>
      </c>
      <c r="D17" s="465">
        <v>0</v>
      </c>
      <c r="E17" s="465">
        <v>0</v>
      </c>
      <c r="F17" s="465">
        <v>0</v>
      </c>
      <c r="G17" s="465">
        <v>0</v>
      </c>
      <c r="H17" s="465">
        <v>0</v>
      </c>
      <c r="I17" s="465">
        <v>0</v>
      </c>
      <c r="J17" s="465">
        <v>0</v>
      </c>
      <c r="K17" s="465">
        <v>0</v>
      </c>
      <c r="L17" s="465">
        <v>0</v>
      </c>
      <c r="M17" s="465">
        <v>0</v>
      </c>
    </row>
    <row r="18" spans="2:13" x14ac:dyDescent="0.25">
      <c r="B18" s="348" t="s">
        <v>2657</v>
      </c>
      <c r="C18" s="465">
        <v>0</v>
      </c>
      <c r="D18" s="465">
        <v>0</v>
      </c>
      <c r="E18" s="465">
        <v>0</v>
      </c>
      <c r="F18" s="465">
        <v>0</v>
      </c>
      <c r="G18" s="465">
        <v>0</v>
      </c>
      <c r="H18" s="465">
        <v>0</v>
      </c>
      <c r="I18" s="465">
        <v>0</v>
      </c>
      <c r="J18" s="465">
        <v>0</v>
      </c>
      <c r="K18" s="465">
        <v>0</v>
      </c>
      <c r="L18" s="465">
        <v>0</v>
      </c>
      <c r="M18" s="465">
        <v>0</v>
      </c>
    </row>
    <row r="19" spans="2:13" x14ac:dyDescent="0.25">
      <c r="B19" s="18" t="s">
        <v>88</v>
      </c>
      <c r="C19" s="465">
        <v>0</v>
      </c>
      <c r="D19" s="465">
        <v>0</v>
      </c>
      <c r="E19" s="465">
        <v>0</v>
      </c>
      <c r="F19" s="465">
        <v>0</v>
      </c>
      <c r="G19" s="465">
        <v>0</v>
      </c>
      <c r="H19" s="465">
        <v>0</v>
      </c>
      <c r="I19" s="465">
        <v>0</v>
      </c>
      <c r="J19" s="465">
        <v>0</v>
      </c>
      <c r="K19" s="465">
        <v>0</v>
      </c>
      <c r="L19" s="465">
        <v>0</v>
      </c>
      <c r="M19" s="465">
        <v>0</v>
      </c>
    </row>
    <row r="20" spans="2:13" x14ac:dyDescent="0.25">
      <c r="B20" s="338" t="s">
        <v>90</v>
      </c>
      <c r="C20" s="454">
        <v>0</v>
      </c>
      <c r="D20" s="454">
        <v>0</v>
      </c>
      <c r="E20" s="454">
        <v>0</v>
      </c>
      <c r="F20" s="454">
        <v>0.63190000000000002</v>
      </c>
      <c r="G20" s="454">
        <v>3.37</v>
      </c>
      <c r="H20" s="454">
        <v>1.35</v>
      </c>
      <c r="I20" s="454">
        <v>5.1100000000000003</v>
      </c>
      <c r="J20" s="454">
        <v>3.42</v>
      </c>
      <c r="K20" s="454">
        <v>0.2326</v>
      </c>
      <c r="L20" s="454">
        <v>0.1676</v>
      </c>
      <c r="M20" s="454">
        <v>14.28</v>
      </c>
    </row>
    <row r="21" spans="2:13" x14ac:dyDescent="0.25">
      <c r="B21" s="284" t="s">
        <v>2658</v>
      </c>
    </row>
    <row r="25" spans="2:13" ht="15.75" x14ac:dyDescent="0.25">
      <c r="B25" s="288" t="s">
        <v>2659</v>
      </c>
    </row>
    <row r="26" spans="2:13" x14ac:dyDescent="0.25">
      <c r="B26" s="315" t="s">
        <v>2371</v>
      </c>
      <c r="C26" s="337"/>
      <c r="D26" s="337"/>
      <c r="E26" s="337"/>
      <c r="F26" s="337"/>
      <c r="G26" s="337"/>
      <c r="H26" s="337"/>
      <c r="I26" s="337"/>
      <c r="J26" s="337"/>
      <c r="K26" s="337"/>
      <c r="L26" s="337"/>
      <c r="M26" s="337"/>
    </row>
    <row r="27" spans="2:13" x14ac:dyDescent="0.25">
      <c r="B27" s="234"/>
      <c r="C27" s="234"/>
      <c r="D27" s="234"/>
      <c r="E27" s="234"/>
      <c r="F27" s="234"/>
      <c r="G27" s="234"/>
      <c r="H27" s="234"/>
      <c r="I27" s="234"/>
      <c r="J27" s="234"/>
      <c r="K27" s="234"/>
      <c r="L27" s="234"/>
      <c r="M27" s="234"/>
    </row>
    <row r="28" spans="2:13" ht="45" x14ac:dyDescent="0.25">
      <c r="B28" s="234"/>
      <c r="C28" s="292" t="s">
        <v>2544</v>
      </c>
      <c r="D28" s="292" t="s">
        <v>2545</v>
      </c>
      <c r="E28" s="292" t="s">
        <v>2546</v>
      </c>
      <c r="F28" s="292" t="s">
        <v>2547</v>
      </c>
      <c r="G28" s="292" t="s">
        <v>2548</v>
      </c>
      <c r="H28" s="292" t="s">
        <v>2549</v>
      </c>
      <c r="I28" s="292" t="s">
        <v>2550</v>
      </c>
      <c r="J28" s="292" t="s">
        <v>726</v>
      </c>
      <c r="K28" s="292" t="s">
        <v>2551</v>
      </c>
      <c r="L28" s="292" t="s">
        <v>88</v>
      </c>
      <c r="M28" s="293" t="s">
        <v>90</v>
      </c>
    </row>
    <row r="29" spans="2:13" x14ac:dyDescent="0.25">
      <c r="B29" s="238" t="s">
        <v>2648</v>
      </c>
      <c r="C29" s="464">
        <v>0</v>
      </c>
      <c r="D29" s="464">
        <v>0</v>
      </c>
      <c r="E29" s="464">
        <v>0</v>
      </c>
      <c r="F29" s="464">
        <v>0</v>
      </c>
      <c r="G29" s="464">
        <v>0</v>
      </c>
      <c r="H29" s="464">
        <v>0</v>
      </c>
      <c r="I29" s="464">
        <v>0</v>
      </c>
      <c r="J29" s="464">
        <v>0</v>
      </c>
      <c r="K29" s="464">
        <v>0</v>
      </c>
      <c r="L29" s="464">
        <v>0</v>
      </c>
      <c r="M29" s="465">
        <v>0</v>
      </c>
    </row>
    <row r="30" spans="2:13" x14ac:dyDescent="0.25">
      <c r="B30" s="238" t="s">
        <v>2649</v>
      </c>
      <c r="C30" s="465">
        <v>0</v>
      </c>
      <c r="D30" s="465">
        <v>0</v>
      </c>
      <c r="E30" s="465">
        <v>0</v>
      </c>
      <c r="F30" s="465">
        <v>0</v>
      </c>
      <c r="G30" s="465">
        <v>0</v>
      </c>
      <c r="H30" s="465">
        <v>0</v>
      </c>
      <c r="I30" s="465">
        <v>0</v>
      </c>
      <c r="J30" s="465">
        <v>0</v>
      </c>
      <c r="K30" s="465">
        <v>0</v>
      </c>
      <c r="L30" s="465">
        <v>0</v>
      </c>
      <c r="M30" s="465">
        <v>0</v>
      </c>
    </row>
    <row r="31" spans="2:13" ht="30" x14ac:dyDescent="0.25">
      <c r="B31" s="329" t="s">
        <v>2650</v>
      </c>
      <c r="C31" s="465">
        <v>0</v>
      </c>
      <c r="D31" s="465">
        <v>0</v>
      </c>
      <c r="E31" s="465">
        <v>0</v>
      </c>
      <c r="F31" s="465">
        <v>0</v>
      </c>
      <c r="G31" s="465">
        <v>0</v>
      </c>
      <c r="H31" s="465">
        <v>0</v>
      </c>
      <c r="I31" s="465">
        <v>0</v>
      </c>
      <c r="J31" s="465">
        <v>0</v>
      </c>
      <c r="K31" s="465">
        <v>0</v>
      </c>
      <c r="L31" s="465">
        <v>0</v>
      </c>
      <c r="M31" s="465">
        <v>0</v>
      </c>
    </row>
    <row r="32" spans="2:13" x14ac:dyDescent="0.25">
      <c r="B32" s="346" t="s">
        <v>2651</v>
      </c>
      <c r="C32" s="465">
        <v>0</v>
      </c>
      <c r="D32" s="465">
        <v>0</v>
      </c>
      <c r="E32" s="465">
        <v>0</v>
      </c>
      <c r="F32" s="465">
        <v>0.8296</v>
      </c>
      <c r="G32" s="465">
        <v>3.79</v>
      </c>
      <c r="H32" s="465">
        <v>7.14</v>
      </c>
      <c r="I32" s="465">
        <v>12.93</v>
      </c>
      <c r="J32" s="465">
        <v>4.05</v>
      </c>
      <c r="K32" s="465">
        <v>3.45</v>
      </c>
      <c r="L32" s="465">
        <v>0.36130000000000001</v>
      </c>
      <c r="M32" s="465">
        <v>32.549999999999997</v>
      </c>
    </row>
    <row r="33" spans="2:13" x14ac:dyDescent="0.25">
      <c r="B33" s="346" t="s">
        <v>2652</v>
      </c>
      <c r="C33" s="465">
        <v>0</v>
      </c>
      <c r="D33" s="465">
        <v>0</v>
      </c>
      <c r="E33" s="465">
        <v>0</v>
      </c>
      <c r="F33" s="465">
        <v>0</v>
      </c>
      <c r="G33" s="465">
        <v>0</v>
      </c>
      <c r="H33" s="465">
        <v>0</v>
      </c>
      <c r="I33" s="465">
        <v>0</v>
      </c>
      <c r="J33" s="465">
        <v>0</v>
      </c>
      <c r="K33" s="465">
        <v>0</v>
      </c>
      <c r="L33" s="465">
        <v>0</v>
      </c>
      <c r="M33" s="465">
        <v>0</v>
      </c>
    </row>
    <row r="34" spans="2:13" x14ac:dyDescent="0.25">
      <c r="B34" s="347" t="s">
        <v>2653</v>
      </c>
      <c r="C34" s="465">
        <v>0</v>
      </c>
      <c r="D34" s="465">
        <v>0</v>
      </c>
      <c r="E34" s="465">
        <v>0</v>
      </c>
      <c r="F34" s="465">
        <v>0</v>
      </c>
      <c r="G34" s="465">
        <v>0</v>
      </c>
      <c r="H34" s="465">
        <v>0</v>
      </c>
      <c r="I34" s="465">
        <v>0</v>
      </c>
      <c r="J34" s="465">
        <v>0</v>
      </c>
      <c r="K34" s="465">
        <v>0</v>
      </c>
      <c r="L34" s="465">
        <v>0</v>
      </c>
      <c r="M34" s="465">
        <v>0</v>
      </c>
    </row>
    <row r="35" spans="2:13" x14ac:dyDescent="0.25">
      <c r="B35" s="347" t="s">
        <v>2654</v>
      </c>
      <c r="C35" s="465">
        <v>0</v>
      </c>
      <c r="D35" s="465">
        <v>0</v>
      </c>
      <c r="E35" s="465">
        <v>0</v>
      </c>
      <c r="F35" s="465">
        <v>0</v>
      </c>
      <c r="G35" s="465">
        <v>0</v>
      </c>
      <c r="H35" s="465">
        <v>0</v>
      </c>
      <c r="I35" s="465">
        <v>0</v>
      </c>
      <c r="J35" s="465">
        <v>0</v>
      </c>
      <c r="K35" s="465">
        <v>0</v>
      </c>
      <c r="L35" s="465">
        <v>0</v>
      </c>
      <c r="M35" s="465">
        <v>0</v>
      </c>
    </row>
    <row r="36" spans="2:13" x14ac:dyDescent="0.25">
      <c r="B36" s="238" t="s">
        <v>2655</v>
      </c>
      <c r="C36" s="465">
        <v>0</v>
      </c>
      <c r="D36" s="465">
        <v>0</v>
      </c>
      <c r="E36" s="465">
        <v>0</v>
      </c>
      <c r="F36" s="465">
        <v>0</v>
      </c>
      <c r="G36" s="465">
        <v>0</v>
      </c>
      <c r="H36" s="465">
        <v>0</v>
      </c>
      <c r="I36" s="465">
        <v>0</v>
      </c>
      <c r="J36" s="465">
        <v>0</v>
      </c>
      <c r="K36" s="465">
        <v>0</v>
      </c>
      <c r="L36" s="465">
        <v>0</v>
      </c>
      <c r="M36" s="465">
        <v>0</v>
      </c>
    </row>
    <row r="37" spans="2:13" x14ac:dyDescent="0.25">
      <c r="B37" s="238" t="s">
        <v>2660</v>
      </c>
      <c r="C37" s="465">
        <v>0</v>
      </c>
      <c r="D37" s="465">
        <v>0</v>
      </c>
      <c r="E37" s="465">
        <v>0</v>
      </c>
      <c r="F37" s="465">
        <v>0</v>
      </c>
      <c r="G37" s="465">
        <v>0</v>
      </c>
      <c r="H37" s="465">
        <v>0</v>
      </c>
      <c r="I37" s="465">
        <v>0</v>
      </c>
      <c r="J37" s="465">
        <v>0</v>
      </c>
      <c r="K37" s="465">
        <v>0</v>
      </c>
      <c r="L37" s="465">
        <v>0</v>
      </c>
      <c r="M37" s="465">
        <v>0</v>
      </c>
    </row>
    <row r="38" spans="2:13" x14ac:dyDescent="0.25">
      <c r="B38" s="18" t="s">
        <v>2661</v>
      </c>
      <c r="C38" s="465">
        <v>0</v>
      </c>
      <c r="D38" s="465">
        <v>0</v>
      </c>
      <c r="E38" s="465">
        <v>0</v>
      </c>
      <c r="F38" s="465">
        <v>0</v>
      </c>
      <c r="G38" s="465">
        <v>0</v>
      </c>
      <c r="H38" s="465">
        <v>0</v>
      </c>
      <c r="I38" s="465">
        <v>0</v>
      </c>
      <c r="J38" s="465">
        <v>0</v>
      </c>
      <c r="K38" s="465">
        <v>0</v>
      </c>
      <c r="L38" s="465">
        <v>0</v>
      </c>
      <c r="M38" s="465">
        <v>0</v>
      </c>
    </row>
    <row r="39" spans="2:13" x14ac:dyDescent="0.25">
      <c r="B39" s="18" t="s">
        <v>88</v>
      </c>
      <c r="C39" s="465">
        <v>0</v>
      </c>
      <c r="D39" s="465">
        <v>0</v>
      </c>
      <c r="E39" s="465">
        <v>0</v>
      </c>
      <c r="F39" s="465">
        <v>0</v>
      </c>
      <c r="G39" s="465">
        <v>0</v>
      </c>
      <c r="H39" s="465">
        <v>0</v>
      </c>
      <c r="I39" s="465">
        <v>0</v>
      </c>
      <c r="J39" s="465">
        <v>0</v>
      </c>
      <c r="K39" s="465">
        <v>0</v>
      </c>
      <c r="L39" s="465">
        <v>0</v>
      </c>
      <c r="M39" s="465">
        <v>0</v>
      </c>
    </row>
    <row r="40" spans="2:13" x14ac:dyDescent="0.25">
      <c r="B40" s="338" t="s">
        <v>90</v>
      </c>
      <c r="C40" s="454">
        <v>0</v>
      </c>
      <c r="D40" s="454">
        <v>0</v>
      </c>
      <c r="E40" s="454">
        <v>0</v>
      </c>
      <c r="F40" s="454">
        <v>0.8296</v>
      </c>
      <c r="G40" s="454">
        <v>3.79</v>
      </c>
      <c r="H40" s="454">
        <v>7.14</v>
      </c>
      <c r="I40" s="454">
        <v>12.93</v>
      </c>
      <c r="J40" s="454">
        <v>4.05</v>
      </c>
      <c r="K40" s="454">
        <v>3.45</v>
      </c>
      <c r="L40" s="454">
        <v>0.36130000000000001</v>
      </c>
      <c r="M40" s="454">
        <v>32.549999999999997</v>
      </c>
    </row>
    <row r="45" spans="2:13" ht="15.75" x14ac:dyDescent="0.25">
      <c r="B45" s="288" t="s">
        <v>2662</v>
      </c>
    </row>
    <row r="46" spans="2:13" x14ac:dyDescent="0.25">
      <c r="B46" s="315" t="s">
        <v>2373</v>
      </c>
      <c r="C46" s="337"/>
      <c r="D46" s="337"/>
      <c r="E46" s="337"/>
      <c r="F46" s="337"/>
      <c r="G46" s="337"/>
      <c r="H46" s="337"/>
      <c r="I46" s="337"/>
      <c r="J46" s="337"/>
      <c r="K46" s="337"/>
      <c r="L46" s="337"/>
      <c r="M46" s="337"/>
    </row>
    <row r="47" spans="2:13" x14ac:dyDescent="0.25">
      <c r="B47" s="234"/>
      <c r="C47" s="234"/>
      <c r="D47" s="234"/>
      <c r="E47" s="234"/>
      <c r="F47" s="234"/>
      <c r="G47" s="234"/>
      <c r="H47" s="234"/>
      <c r="I47" s="234"/>
      <c r="J47" s="234"/>
      <c r="K47" s="234"/>
      <c r="L47" s="234"/>
      <c r="M47" s="234"/>
    </row>
    <row r="48" spans="2:13" ht="45" x14ac:dyDescent="0.25">
      <c r="B48" s="234"/>
      <c r="C48" s="292" t="s">
        <v>2544</v>
      </c>
      <c r="D48" s="292" t="s">
        <v>2545</v>
      </c>
      <c r="E48" s="292" t="s">
        <v>2546</v>
      </c>
      <c r="F48" s="292" t="s">
        <v>2547</v>
      </c>
      <c r="G48" s="292" t="s">
        <v>2548</v>
      </c>
      <c r="H48" s="292" t="s">
        <v>2549</v>
      </c>
      <c r="I48" s="292" t="s">
        <v>2550</v>
      </c>
      <c r="J48" s="292" t="s">
        <v>726</v>
      </c>
      <c r="K48" s="292" t="s">
        <v>2551</v>
      </c>
      <c r="L48" s="292" t="s">
        <v>88</v>
      </c>
      <c r="M48" s="293" t="s">
        <v>90</v>
      </c>
    </row>
    <row r="49" spans="2:13" x14ac:dyDescent="0.25">
      <c r="B49" s="238" t="s">
        <v>2648</v>
      </c>
      <c r="C49" s="464">
        <v>0</v>
      </c>
      <c r="D49" s="464">
        <v>0</v>
      </c>
      <c r="E49" s="464">
        <v>0</v>
      </c>
      <c r="F49" s="464">
        <v>0</v>
      </c>
      <c r="G49" s="464">
        <v>0</v>
      </c>
      <c r="H49" s="464">
        <v>0</v>
      </c>
      <c r="I49" s="464">
        <v>0</v>
      </c>
      <c r="J49" s="464">
        <v>0</v>
      </c>
      <c r="K49" s="464">
        <v>0</v>
      </c>
      <c r="L49" s="464">
        <v>0</v>
      </c>
      <c r="M49" s="465">
        <v>0</v>
      </c>
    </row>
    <row r="50" spans="2:13" x14ac:dyDescent="0.25">
      <c r="B50" s="238" t="s">
        <v>2649</v>
      </c>
      <c r="C50" s="465">
        <v>0</v>
      </c>
      <c r="D50" s="465">
        <v>0</v>
      </c>
      <c r="E50" s="465">
        <v>0</v>
      </c>
      <c r="F50" s="465">
        <v>0</v>
      </c>
      <c r="G50" s="465">
        <v>0</v>
      </c>
      <c r="H50" s="465">
        <v>0</v>
      </c>
      <c r="I50" s="465">
        <v>0</v>
      </c>
      <c r="J50" s="465">
        <v>0</v>
      </c>
      <c r="K50" s="465">
        <v>0</v>
      </c>
      <c r="L50" s="465">
        <v>0</v>
      </c>
      <c r="M50" s="465">
        <v>0</v>
      </c>
    </row>
    <row r="51" spans="2:13" ht="30" x14ac:dyDescent="0.25">
      <c r="B51" s="329" t="s">
        <v>2650</v>
      </c>
      <c r="C51" s="465">
        <v>0</v>
      </c>
      <c r="D51" s="465">
        <v>0</v>
      </c>
      <c r="E51" s="465">
        <v>0</v>
      </c>
      <c r="F51" s="465">
        <v>0</v>
      </c>
      <c r="G51" s="465">
        <v>0</v>
      </c>
      <c r="H51" s="465">
        <v>0</v>
      </c>
      <c r="I51" s="465">
        <v>0</v>
      </c>
      <c r="J51" s="465">
        <v>0</v>
      </c>
      <c r="K51" s="465">
        <v>0</v>
      </c>
      <c r="L51" s="465">
        <v>0</v>
      </c>
      <c r="M51" s="465">
        <v>0</v>
      </c>
    </row>
    <row r="52" spans="2:13" x14ac:dyDescent="0.25">
      <c r="B52" s="346" t="s">
        <v>2651</v>
      </c>
      <c r="C52" s="465">
        <v>0</v>
      </c>
      <c r="D52" s="465">
        <v>0</v>
      </c>
      <c r="E52" s="465">
        <v>0</v>
      </c>
      <c r="F52" s="465">
        <v>1.46</v>
      </c>
      <c r="G52" s="465">
        <v>7.16</v>
      </c>
      <c r="H52" s="465">
        <v>8.49</v>
      </c>
      <c r="I52" s="465">
        <v>18.03</v>
      </c>
      <c r="J52" s="465">
        <v>7.47</v>
      </c>
      <c r="K52" s="465">
        <v>3.69</v>
      </c>
      <c r="L52" s="465">
        <v>0.52890000000000004</v>
      </c>
      <c r="M52" s="465">
        <v>46.83</v>
      </c>
    </row>
    <row r="53" spans="2:13" x14ac:dyDescent="0.25">
      <c r="B53" s="346" t="s">
        <v>2652</v>
      </c>
      <c r="C53" s="465">
        <v>0</v>
      </c>
      <c r="D53" s="465">
        <v>0</v>
      </c>
      <c r="E53" s="465">
        <v>0</v>
      </c>
      <c r="F53" s="465">
        <v>0</v>
      </c>
      <c r="G53" s="465">
        <v>0</v>
      </c>
      <c r="H53" s="465">
        <v>0</v>
      </c>
      <c r="I53" s="465">
        <v>0</v>
      </c>
      <c r="J53" s="465">
        <v>0</v>
      </c>
      <c r="K53" s="465">
        <v>0</v>
      </c>
      <c r="L53" s="465">
        <v>0</v>
      </c>
      <c r="M53" s="465">
        <v>0</v>
      </c>
    </row>
    <row r="54" spans="2:13" x14ac:dyDescent="0.25">
      <c r="B54" s="347" t="s">
        <v>2653</v>
      </c>
      <c r="C54" s="465">
        <v>0</v>
      </c>
      <c r="D54" s="465">
        <v>0</v>
      </c>
      <c r="E54" s="465">
        <v>0</v>
      </c>
      <c r="F54" s="465">
        <v>0</v>
      </c>
      <c r="G54" s="465">
        <v>0</v>
      </c>
      <c r="H54" s="465">
        <v>0</v>
      </c>
      <c r="I54" s="465">
        <v>0</v>
      </c>
      <c r="J54" s="465">
        <v>0</v>
      </c>
      <c r="K54" s="465">
        <v>0</v>
      </c>
      <c r="L54" s="465">
        <v>0</v>
      </c>
      <c r="M54" s="465">
        <v>0</v>
      </c>
    </row>
    <row r="55" spans="2:13" x14ac:dyDescent="0.25">
      <c r="B55" s="347" t="s">
        <v>2654</v>
      </c>
      <c r="C55" s="465">
        <v>0</v>
      </c>
      <c r="D55" s="465">
        <v>0</v>
      </c>
      <c r="E55" s="465">
        <v>0</v>
      </c>
      <c r="F55" s="465">
        <v>0</v>
      </c>
      <c r="G55" s="465">
        <v>0</v>
      </c>
      <c r="H55" s="465">
        <v>0</v>
      </c>
      <c r="I55" s="465">
        <v>0</v>
      </c>
      <c r="J55" s="465">
        <v>0</v>
      </c>
      <c r="K55" s="465">
        <v>0</v>
      </c>
      <c r="L55" s="465">
        <v>0</v>
      </c>
      <c r="M55" s="465">
        <v>0</v>
      </c>
    </row>
    <row r="56" spans="2:13" x14ac:dyDescent="0.25">
      <c r="B56" s="238" t="s">
        <v>2655</v>
      </c>
      <c r="C56" s="465">
        <v>0</v>
      </c>
      <c r="D56" s="465">
        <v>0</v>
      </c>
      <c r="E56" s="465">
        <v>0</v>
      </c>
      <c r="F56" s="465">
        <v>0</v>
      </c>
      <c r="G56" s="465">
        <v>0</v>
      </c>
      <c r="H56" s="465">
        <v>0</v>
      </c>
      <c r="I56" s="465">
        <v>0</v>
      </c>
      <c r="J56" s="465">
        <v>0</v>
      </c>
      <c r="K56" s="465">
        <v>0</v>
      </c>
      <c r="L56" s="465">
        <v>0</v>
      </c>
      <c r="M56" s="465">
        <v>0</v>
      </c>
    </row>
    <row r="57" spans="2:13" x14ac:dyDescent="0.25">
      <c r="B57" s="18" t="s">
        <v>2660</v>
      </c>
      <c r="C57" s="464">
        <v>0</v>
      </c>
      <c r="D57" s="464">
        <v>0</v>
      </c>
      <c r="E57" s="464">
        <v>0</v>
      </c>
      <c r="F57" s="464">
        <v>0</v>
      </c>
      <c r="G57" s="464">
        <v>0</v>
      </c>
      <c r="H57" s="464">
        <v>0</v>
      </c>
      <c r="I57" s="464">
        <v>0</v>
      </c>
      <c r="J57" s="464">
        <v>0</v>
      </c>
      <c r="K57" s="464">
        <v>0</v>
      </c>
      <c r="L57" s="464">
        <v>0</v>
      </c>
      <c r="M57" s="464">
        <v>0</v>
      </c>
    </row>
    <row r="58" spans="2:13" x14ac:dyDescent="0.25">
      <c r="B58" s="18" t="s">
        <v>2661</v>
      </c>
      <c r="C58" s="465">
        <v>0</v>
      </c>
      <c r="D58" s="465">
        <v>0</v>
      </c>
      <c r="E58" s="465">
        <v>0</v>
      </c>
      <c r="F58" s="465">
        <v>0</v>
      </c>
      <c r="G58" s="465">
        <v>0</v>
      </c>
      <c r="H58" s="465">
        <v>0</v>
      </c>
      <c r="I58" s="465">
        <v>0</v>
      </c>
      <c r="J58" s="465">
        <v>0</v>
      </c>
      <c r="K58" s="465">
        <v>0</v>
      </c>
      <c r="L58" s="465">
        <v>0</v>
      </c>
      <c r="M58" s="465">
        <v>0</v>
      </c>
    </row>
    <row r="59" spans="2:13" x14ac:dyDescent="0.25">
      <c r="B59" s="18" t="s">
        <v>88</v>
      </c>
      <c r="C59" s="465">
        <v>0</v>
      </c>
      <c r="D59" s="465">
        <v>0</v>
      </c>
      <c r="E59" s="465">
        <v>0</v>
      </c>
      <c r="F59" s="465">
        <v>0</v>
      </c>
      <c r="G59" s="465">
        <v>0</v>
      </c>
      <c r="H59" s="465">
        <v>0</v>
      </c>
      <c r="I59" s="465">
        <v>0</v>
      </c>
      <c r="J59" s="465">
        <v>0</v>
      </c>
      <c r="K59" s="465">
        <v>0</v>
      </c>
      <c r="L59" s="465">
        <v>0</v>
      </c>
      <c r="M59" s="465">
        <v>0</v>
      </c>
    </row>
    <row r="60" spans="2:13" x14ac:dyDescent="0.25">
      <c r="B60" s="338" t="s">
        <v>90</v>
      </c>
      <c r="C60" s="454">
        <v>0</v>
      </c>
      <c r="D60" s="454">
        <v>0</v>
      </c>
      <c r="E60" s="454">
        <v>0</v>
      </c>
      <c r="F60" s="454">
        <v>1.46</v>
      </c>
      <c r="G60" s="454">
        <v>7.16</v>
      </c>
      <c r="H60" s="454">
        <v>8.49</v>
      </c>
      <c r="I60" s="454">
        <v>18.03</v>
      </c>
      <c r="J60" s="454">
        <v>7.47</v>
      </c>
      <c r="K60" s="454">
        <v>3.69</v>
      </c>
      <c r="L60" s="454">
        <v>0.52890000000000004</v>
      </c>
      <c r="M60" s="454">
        <v>46.83</v>
      </c>
    </row>
    <row r="65" spans="2:14" ht="15.75" x14ac:dyDescent="0.25">
      <c r="B65" s="288" t="s">
        <v>2663</v>
      </c>
    </row>
    <row r="66" spans="2:14" x14ac:dyDescent="0.25">
      <c r="B66" s="315" t="s">
        <v>2664</v>
      </c>
      <c r="C66" s="315"/>
      <c r="D66" s="337"/>
      <c r="E66" s="337"/>
      <c r="F66" s="337"/>
      <c r="G66" s="315"/>
      <c r="H66" s="337"/>
      <c r="I66" s="337"/>
      <c r="J66" s="337"/>
      <c r="K66" s="337"/>
      <c r="L66" s="337"/>
      <c r="M66" s="337"/>
      <c r="N66" s="337"/>
    </row>
    <row r="67" spans="2:14" x14ac:dyDescent="0.25">
      <c r="B67" s="234"/>
      <c r="C67" s="234"/>
      <c r="D67" s="234"/>
      <c r="E67" s="234"/>
      <c r="F67" s="234"/>
      <c r="G67" s="234"/>
      <c r="H67" s="234"/>
      <c r="I67" s="234"/>
      <c r="J67" s="234"/>
      <c r="K67" s="234"/>
      <c r="L67" s="234"/>
      <c r="M67" s="234"/>
      <c r="N67" s="234"/>
    </row>
    <row r="68" spans="2:14" x14ac:dyDescent="0.25">
      <c r="B68" s="234"/>
      <c r="C68" s="319" t="s">
        <v>2563</v>
      </c>
      <c r="D68" s="319" t="s">
        <v>2564</v>
      </c>
      <c r="E68" s="319" t="s">
        <v>2565</v>
      </c>
      <c r="F68" s="319" t="s">
        <v>2566</v>
      </c>
      <c r="G68" s="319" t="s">
        <v>2567</v>
      </c>
      <c r="H68" s="319" t="s">
        <v>2568</v>
      </c>
      <c r="I68" s="319" t="s">
        <v>2569</v>
      </c>
      <c r="J68" s="319" t="s">
        <v>2570</v>
      </c>
      <c r="K68" s="319" t="s">
        <v>2571</v>
      </c>
      <c r="L68" s="319" t="s">
        <v>2572</v>
      </c>
      <c r="M68" s="319" t="s">
        <v>88</v>
      </c>
      <c r="N68" s="349" t="s">
        <v>90</v>
      </c>
    </row>
    <row r="69" spans="2:14" x14ac:dyDescent="0.25">
      <c r="B69" s="329" t="s">
        <v>2665</v>
      </c>
      <c r="C69" s="329">
        <v>0</v>
      </c>
      <c r="D69" s="329">
        <v>0</v>
      </c>
      <c r="E69" s="329">
        <v>0</v>
      </c>
      <c r="F69" s="329">
        <v>0</v>
      </c>
      <c r="G69" s="329">
        <v>0</v>
      </c>
      <c r="H69" s="329">
        <v>0</v>
      </c>
      <c r="I69" s="329">
        <v>0</v>
      </c>
      <c r="J69" s="329">
        <v>0</v>
      </c>
      <c r="K69" s="329">
        <v>0</v>
      </c>
      <c r="L69" s="329">
        <v>0</v>
      </c>
      <c r="M69" s="329">
        <v>0</v>
      </c>
      <c r="N69" s="329">
        <f t="shared" ref="N69:N74" si="0">SUM(C69:M69)</f>
        <v>0</v>
      </c>
    </row>
    <row r="70" spans="2:14" x14ac:dyDescent="0.25">
      <c r="B70" s="329" t="s">
        <v>2666</v>
      </c>
      <c r="C70" s="329">
        <v>0</v>
      </c>
      <c r="D70" s="329">
        <v>0</v>
      </c>
      <c r="E70" s="329">
        <v>0</v>
      </c>
      <c r="F70" s="329">
        <v>0</v>
      </c>
      <c r="G70" s="329">
        <v>0</v>
      </c>
      <c r="H70" s="329">
        <v>0</v>
      </c>
      <c r="I70" s="329">
        <v>0</v>
      </c>
      <c r="J70" s="329">
        <v>0</v>
      </c>
      <c r="K70" s="329">
        <v>0</v>
      </c>
      <c r="L70" s="329">
        <v>0</v>
      </c>
      <c r="M70" s="329">
        <v>0</v>
      </c>
      <c r="N70" s="329">
        <f t="shared" si="0"/>
        <v>0</v>
      </c>
    </row>
    <row r="71" spans="2:14" x14ac:dyDescent="0.25">
      <c r="B71" s="329" t="s">
        <v>2667</v>
      </c>
      <c r="C71" s="329">
        <v>0</v>
      </c>
      <c r="D71" s="329">
        <v>0</v>
      </c>
      <c r="E71" s="329">
        <v>0</v>
      </c>
      <c r="F71" s="329">
        <v>0</v>
      </c>
      <c r="G71" s="329">
        <v>0</v>
      </c>
      <c r="H71" s="329">
        <v>0</v>
      </c>
      <c r="I71" s="329">
        <v>0</v>
      </c>
      <c r="J71" s="329">
        <v>0</v>
      </c>
      <c r="K71" s="329">
        <v>0</v>
      </c>
      <c r="L71" s="329">
        <v>0</v>
      </c>
      <c r="M71" s="329">
        <v>0</v>
      </c>
      <c r="N71" s="329">
        <f t="shared" si="0"/>
        <v>0</v>
      </c>
    </row>
    <row r="72" spans="2:14" x14ac:dyDescent="0.25">
      <c r="B72" s="329" t="s">
        <v>2655</v>
      </c>
      <c r="C72" s="329">
        <v>0</v>
      </c>
      <c r="D72" s="329">
        <v>0</v>
      </c>
      <c r="E72" s="329">
        <v>0</v>
      </c>
      <c r="F72" s="329">
        <v>0</v>
      </c>
      <c r="G72" s="329">
        <v>0</v>
      </c>
      <c r="H72" s="329">
        <v>0</v>
      </c>
      <c r="I72" s="329">
        <v>0</v>
      </c>
      <c r="J72" s="329">
        <v>0</v>
      </c>
      <c r="K72" s="329">
        <v>0</v>
      </c>
      <c r="L72" s="329">
        <v>0</v>
      </c>
      <c r="M72" s="329">
        <v>0</v>
      </c>
      <c r="N72" s="329">
        <f t="shared" si="0"/>
        <v>0</v>
      </c>
    </row>
    <row r="73" spans="2:14" x14ac:dyDescent="0.25">
      <c r="B73" s="329" t="s">
        <v>2668</v>
      </c>
      <c r="C73" s="329">
        <v>0</v>
      </c>
      <c r="D73" s="329">
        <v>0</v>
      </c>
      <c r="E73" s="329">
        <v>0</v>
      </c>
      <c r="F73" s="329">
        <v>0</v>
      </c>
      <c r="G73" s="329">
        <v>0</v>
      </c>
      <c r="H73" s="329">
        <v>0</v>
      </c>
      <c r="I73" s="329">
        <v>0</v>
      </c>
      <c r="J73" s="329">
        <v>0</v>
      </c>
      <c r="K73" s="329">
        <v>0</v>
      </c>
      <c r="L73" s="329">
        <v>0</v>
      </c>
      <c r="M73" s="329">
        <v>0</v>
      </c>
      <c r="N73" s="329">
        <f t="shared" si="0"/>
        <v>0</v>
      </c>
    </row>
    <row r="74" spans="2:14" x14ac:dyDescent="0.25">
      <c r="B74" s="329" t="s">
        <v>88</v>
      </c>
      <c r="C74" s="329">
        <v>0</v>
      </c>
      <c r="D74" s="329">
        <v>0</v>
      </c>
      <c r="E74" s="329">
        <v>0</v>
      </c>
      <c r="F74" s="329">
        <v>0</v>
      </c>
      <c r="G74" s="329">
        <v>0</v>
      </c>
      <c r="H74" s="329">
        <v>0</v>
      </c>
      <c r="I74" s="329">
        <v>0</v>
      </c>
      <c r="J74" s="329">
        <v>0</v>
      </c>
      <c r="K74" s="329">
        <v>0</v>
      </c>
      <c r="L74" s="329">
        <v>0</v>
      </c>
      <c r="M74" s="329">
        <v>0</v>
      </c>
      <c r="N74" s="329">
        <f t="shared" si="0"/>
        <v>0</v>
      </c>
    </row>
    <row r="75" spans="2:14" x14ac:dyDescent="0.25">
      <c r="B75" s="338" t="s">
        <v>90</v>
      </c>
      <c r="C75" s="343">
        <f t="shared" ref="C75:N75" si="1">SUM(C69:C74)</f>
        <v>0</v>
      </c>
      <c r="D75" s="343">
        <f t="shared" si="1"/>
        <v>0</v>
      </c>
      <c r="E75" s="343">
        <f t="shared" si="1"/>
        <v>0</v>
      </c>
      <c r="F75" s="343">
        <f t="shared" si="1"/>
        <v>0</v>
      </c>
      <c r="G75" s="343">
        <f t="shared" si="1"/>
        <v>0</v>
      </c>
      <c r="H75" s="343">
        <f t="shared" si="1"/>
        <v>0</v>
      </c>
      <c r="I75" s="343">
        <f t="shared" si="1"/>
        <v>0</v>
      </c>
      <c r="J75" s="343">
        <f t="shared" si="1"/>
        <v>0</v>
      </c>
      <c r="K75" s="343">
        <f t="shared" si="1"/>
        <v>0</v>
      </c>
      <c r="L75" s="343">
        <f t="shared" si="1"/>
        <v>0</v>
      </c>
      <c r="M75" s="343">
        <f t="shared" si="1"/>
        <v>0</v>
      </c>
      <c r="N75" s="343">
        <f t="shared" si="1"/>
        <v>0</v>
      </c>
    </row>
    <row r="76" spans="2:14" x14ac:dyDescent="0.25">
      <c r="B76" s="350" t="s">
        <v>2669</v>
      </c>
    </row>
    <row r="78" spans="2:14" ht="15.75" x14ac:dyDescent="0.25">
      <c r="B78" s="288" t="s">
        <v>2670</v>
      </c>
    </row>
    <row r="79" spans="2:14" x14ac:dyDescent="0.25">
      <c r="B79" s="315" t="s">
        <v>2671</v>
      </c>
      <c r="C79" s="315"/>
      <c r="D79" s="337"/>
      <c r="E79" s="337"/>
      <c r="F79" s="337"/>
      <c r="G79" s="315"/>
      <c r="H79" s="337"/>
      <c r="I79" s="337"/>
      <c r="J79" s="337"/>
      <c r="K79" s="337"/>
      <c r="L79" s="337"/>
      <c r="M79" s="337"/>
      <c r="N79" s="337"/>
    </row>
    <row r="80" spans="2:14" x14ac:dyDescent="0.25">
      <c r="B80" s="234"/>
      <c r="C80" s="234"/>
      <c r="D80" s="234"/>
      <c r="E80" s="234"/>
      <c r="F80" s="234"/>
      <c r="G80" s="234"/>
      <c r="H80" s="234"/>
      <c r="I80" s="234"/>
      <c r="J80" s="234"/>
      <c r="K80" s="234"/>
      <c r="L80" s="234"/>
      <c r="M80" s="234"/>
      <c r="N80" s="234"/>
    </row>
    <row r="81" spans="2:14" x14ac:dyDescent="0.25">
      <c r="B81" s="234"/>
      <c r="C81" s="319" t="s">
        <v>2563</v>
      </c>
      <c r="D81" s="319" t="s">
        <v>2564</v>
      </c>
      <c r="E81" s="319" t="s">
        <v>2565</v>
      </c>
      <c r="F81" s="319" t="s">
        <v>2566</v>
      </c>
      <c r="G81" s="319" t="s">
        <v>2567</v>
      </c>
      <c r="H81" s="319" t="s">
        <v>2568</v>
      </c>
      <c r="I81" s="319" t="s">
        <v>2569</v>
      </c>
      <c r="J81" s="319" t="s">
        <v>2570</v>
      </c>
      <c r="K81" s="319" t="s">
        <v>2571</v>
      </c>
      <c r="L81" s="319" t="s">
        <v>2572</v>
      </c>
      <c r="M81" s="319" t="s">
        <v>88</v>
      </c>
      <c r="N81" s="349" t="s">
        <v>90</v>
      </c>
    </row>
    <row r="82" spans="2:14" x14ac:dyDescent="0.25">
      <c r="B82" s="18" t="s">
        <v>2672</v>
      </c>
      <c r="C82" s="351">
        <v>0</v>
      </c>
      <c r="D82" s="351">
        <v>0</v>
      </c>
      <c r="E82" s="351">
        <v>0</v>
      </c>
      <c r="F82" s="351">
        <v>0</v>
      </c>
      <c r="G82" s="351">
        <v>0</v>
      </c>
      <c r="H82" s="351">
        <v>0</v>
      </c>
      <c r="I82" s="351">
        <v>0</v>
      </c>
      <c r="J82" s="351">
        <v>0</v>
      </c>
      <c r="K82" s="351">
        <v>0</v>
      </c>
      <c r="L82" s="351">
        <v>0</v>
      </c>
      <c r="M82" s="351">
        <v>0</v>
      </c>
      <c r="N82" s="351">
        <f t="shared" ref="N82:N87" si="2">SUM(C82:M82)</f>
        <v>0</v>
      </c>
    </row>
    <row r="83" spans="2:14" x14ac:dyDescent="0.25">
      <c r="B83" s="352" t="s">
        <v>2673</v>
      </c>
      <c r="C83" s="351">
        <v>0</v>
      </c>
      <c r="D83" s="351">
        <v>0</v>
      </c>
      <c r="E83" s="351">
        <v>0</v>
      </c>
      <c r="F83" s="351">
        <v>0</v>
      </c>
      <c r="G83" s="351">
        <v>0</v>
      </c>
      <c r="H83" s="351">
        <v>0</v>
      </c>
      <c r="I83" s="351">
        <v>0</v>
      </c>
      <c r="J83" s="351">
        <v>0</v>
      </c>
      <c r="K83" s="351">
        <v>0</v>
      </c>
      <c r="L83" s="351">
        <v>0</v>
      </c>
      <c r="M83" s="351">
        <v>0</v>
      </c>
      <c r="N83" s="351">
        <f t="shared" si="2"/>
        <v>0</v>
      </c>
    </row>
    <row r="84" spans="2:14" x14ac:dyDescent="0.25">
      <c r="B84" s="352" t="s">
        <v>585</v>
      </c>
      <c r="C84" s="351">
        <v>0</v>
      </c>
      <c r="D84" s="351">
        <v>0</v>
      </c>
      <c r="E84" s="351">
        <v>0</v>
      </c>
      <c r="F84" s="351">
        <v>0</v>
      </c>
      <c r="G84" s="351">
        <v>0</v>
      </c>
      <c r="H84" s="351">
        <v>0</v>
      </c>
      <c r="I84" s="351">
        <v>0</v>
      </c>
      <c r="J84" s="351">
        <v>0</v>
      </c>
      <c r="K84" s="351">
        <v>0</v>
      </c>
      <c r="L84" s="351">
        <v>0</v>
      </c>
      <c r="M84" s="351">
        <v>0</v>
      </c>
      <c r="N84" s="351">
        <f t="shared" si="2"/>
        <v>0</v>
      </c>
    </row>
    <row r="85" spans="2:14" x14ac:dyDescent="0.25">
      <c r="B85" s="352" t="s">
        <v>587</v>
      </c>
      <c r="C85" s="351">
        <v>0</v>
      </c>
      <c r="D85" s="351">
        <v>0</v>
      </c>
      <c r="E85" s="351">
        <v>0</v>
      </c>
      <c r="F85" s="351">
        <v>0</v>
      </c>
      <c r="G85" s="351">
        <v>0</v>
      </c>
      <c r="H85" s="351">
        <v>0</v>
      </c>
      <c r="I85" s="351">
        <v>0</v>
      </c>
      <c r="J85" s="351">
        <v>0</v>
      </c>
      <c r="K85" s="351">
        <v>0</v>
      </c>
      <c r="L85" s="351">
        <v>0</v>
      </c>
      <c r="M85" s="351">
        <v>0</v>
      </c>
      <c r="N85" s="351">
        <f t="shared" si="2"/>
        <v>0</v>
      </c>
    </row>
    <row r="86" spans="2:14" x14ac:dyDescent="0.25">
      <c r="B86" s="352" t="s">
        <v>2674</v>
      </c>
      <c r="C86" s="351">
        <v>0</v>
      </c>
      <c r="D86" s="351">
        <v>0</v>
      </c>
      <c r="E86" s="351">
        <v>0</v>
      </c>
      <c r="F86" s="351">
        <v>0</v>
      </c>
      <c r="G86" s="351">
        <v>0</v>
      </c>
      <c r="H86" s="351">
        <v>0</v>
      </c>
      <c r="I86" s="351">
        <v>0</v>
      </c>
      <c r="J86" s="351">
        <v>0</v>
      </c>
      <c r="K86" s="351">
        <v>0</v>
      </c>
      <c r="L86" s="351">
        <v>0</v>
      </c>
      <c r="M86" s="351">
        <v>0</v>
      </c>
      <c r="N86" s="351">
        <f t="shared" si="2"/>
        <v>0</v>
      </c>
    </row>
    <row r="87" spans="2:14" x14ac:dyDescent="0.25">
      <c r="B87" s="352" t="s">
        <v>2675</v>
      </c>
      <c r="C87" s="351">
        <v>0</v>
      </c>
      <c r="D87" s="351">
        <v>0</v>
      </c>
      <c r="E87" s="351">
        <v>0</v>
      </c>
      <c r="F87" s="351">
        <v>0</v>
      </c>
      <c r="G87" s="351">
        <v>0</v>
      </c>
      <c r="H87" s="351">
        <v>0</v>
      </c>
      <c r="I87" s="351">
        <v>0</v>
      </c>
      <c r="J87" s="351">
        <v>0</v>
      </c>
      <c r="K87" s="351">
        <v>0</v>
      </c>
      <c r="L87" s="351">
        <v>0</v>
      </c>
      <c r="M87" s="351">
        <v>0</v>
      </c>
      <c r="N87" s="351">
        <f t="shared" si="2"/>
        <v>0</v>
      </c>
    </row>
    <row r="88" spans="2:14" x14ac:dyDescent="0.25">
      <c r="B88" s="338" t="s">
        <v>90</v>
      </c>
      <c r="C88" s="343">
        <f t="shared" ref="C88:N88" si="3">SUM(C82:C87)</f>
        <v>0</v>
      </c>
      <c r="D88" s="343">
        <f t="shared" si="3"/>
        <v>0</v>
      </c>
      <c r="E88" s="343">
        <f t="shared" si="3"/>
        <v>0</v>
      </c>
      <c r="F88" s="343">
        <f t="shared" si="3"/>
        <v>0</v>
      </c>
      <c r="G88" s="343">
        <f t="shared" si="3"/>
        <v>0</v>
      </c>
      <c r="H88" s="343">
        <f t="shared" si="3"/>
        <v>0</v>
      </c>
      <c r="I88" s="343">
        <f t="shared" si="3"/>
        <v>0</v>
      </c>
      <c r="J88" s="343">
        <f t="shared" si="3"/>
        <v>0</v>
      </c>
      <c r="K88" s="343">
        <f t="shared" si="3"/>
        <v>0</v>
      </c>
      <c r="L88" s="343">
        <f t="shared" si="3"/>
        <v>0</v>
      </c>
      <c r="M88" s="343">
        <f t="shared" si="3"/>
        <v>0</v>
      </c>
      <c r="N88" s="343">
        <f t="shared" si="3"/>
        <v>0</v>
      </c>
    </row>
    <row r="89" spans="2:14" x14ac:dyDescent="0.25">
      <c r="B89" s="284"/>
    </row>
    <row r="91" spans="2:14" ht="15.75" x14ac:dyDescent="0.25">
      <c r="B91" s="288" t="s">
        <v>2676</v>
      </c>
    </row>
    <row r="92" spans="2:14" x14ac:dyDescent="0.25">
      <c r="B92" s="315" t="s">
        <v>2677</v>
      </c>
      <c r="C92" s="315"/>
      <c r="D92" s="337"/>
      <c r="E92" s="337"/>
      <c r="F92" s="337"/>
      <c r="G92" s="337"/>
      <c r="H92" s="337"/>
      <c r="I92" s="337"/>
      <c r="J92" s="337"/>
      <c r="K92" s="337"/>
      <c r="L92" s="337"/>
      <c r="M92" s="337"/>
      <c r="N92" s="337"/>
    </row>
    <row r="93" spans="2:14" x14ac:dyDescent="0.25">
      <c r="B93" s="234"/>
      <c r="C93" s="234"/>
      <c r="D93" s="234"/>
      <c r="E93" s="234"/>
      <c r="F93" s="234"/>
      <c r="G93" s="234"/>
      <c r="H93" s="234"/>
      <c r="I93" s="234"/>
      <c r="J93" s="234"/>
      <c r="K93" s="234"/>
      <c r="L93" s="234"/>
      <c r="M93" s="234"/>
      <c r="N93" s="234"/>
    </row>
    <row r="94" spans="2:14" x14ac:dyDescent="0.25">
      <c r="B94" s="234"/>
      <c r="C94" s="319" t="s">
        <v>2563</v>
      </c>
      <c r="D94" s="319" t="s">
        <v>2564</v>
      </c>
      <c r="E94" s="319" t="s">
        <v>2565</v>
      </c>
      <c r="F94" s="319" t="s">
        <v>2566</v>
      </c>
      <c r="G94" s="319" t="s">
        <v>2567</v>
      </c>
      <c r="H94" s="319" t="s">
        <v>2568</v>
      </c>
      <c r="I94" s="319" t="s">
        <v>2569</v>
      </c>
      <c r="J94" s="319" t="s">
        <v>2570</v>
      </c>
      <c r="K94" s="319" t="s">
        <v>2571</v>
      </c>
      <c r="L94" s="319" t="s">
        <v>2572</v>
      </c>
      <c r="M94" s="319" t="s">
        <v>88</v>
      </c>
      <c r="N94" s="349" t="s">
        <v>90</v>
      </c>
    </row>
    <row r="95" spans="2:14" x14ac:dyDescent="0.25">
      <c r="B95" s="18" t="s">
        <v>2678</v>
      </c>
      <c r="C95" s="351">
        <v>0</v>
      </c>
      <c r="D95" s="351">
        <v>0</v>
      </c>
      <c r="E95" s="351">
        <v>0</v>
      </c>
      <c r="F95" s="351">
        <v>0</v>
      </c>
      <c r="G95" s="351">
        <v>0</v>
      </c>
      <c r="H95" s="351">
        <v>0</v>
      </c>
      <c r="I95" s="351">
        <v>0</v>
      </c>
      <c r="J95" s="351">
        <v>0</v>
      </c>
      <c r="K95" s="351">
        <v>0</v>
      </c>
      <c r="L95" s="351">
        <v>0</v>
      </c>
      <c r="M95" s="351">
        <v>0</v>
      </c>
      <c r="N95" s="351">
        <f>SUM(C95:M95)</f>
        <v>0</v>
      </c>
    </row>
    <row r="96" spans="2:14" x14ac:dyDescent="0.25">
      <c r="B96" s="352" t="s">
        <v>2679</v>
      </c>
      <c r="C96" s="351">
        <v>0</v>
      </c>
      <c r="D96" s="351">
        <v>0</v>
      </c>
      <c r="E96" s="351">
        <v>0</v>
      </c>
      <c r="F96" s="351">
        <v>0</v>
      </c>
      <c r="G96" s="351">
        <v>0</v>
      </c>
      <c r="H96" s="351">
        <v>0</v>
      </c>
      <c r="I96" s="351">
        <v>0</v>
      </c>
      <c r="J96" s="351">
        <v>0</v>
      </c>
      <c r="K96" s="351">
        <v>0</v>
      </c>
      <c r="L96" s="351">
        <v>0</v>
      </c>
      <c r="M96" s="351">
        <v>0</v>
      </c>
      <c r="N96" s="351">
        <f>SUM(C96:M96)</f>
        <v>0</v>
      </c>
    </row>
    <row r="97" spans="2:14" x14ac:dyDescent="0.25">
      <c r="B97" s="352" t="s">
        <v>2680</v>
      </c>
      <c r="C97" s="351">
        <v>0</v>
      </c>
      <c r="D97" s="351">
        <v>0</v>
      </c>
      <c r="E97" s="351">
        <v>0</v>
      </c>
      <c r="F97" s="351">
        <v>0</v>
      </c>
      <c r="G97" s="351">
        <v>0</v>
      </c>
      <c r="H97" s="351">
        <v>0</v>
      </c>
      <c r="I97" s="351">
        <v>0</v>
      </c>
      <c r="J97" s="351">
        <v>0</v>
      </c>
      <c r="K97" s="351">
        <v>0</v>
      </c>
      <c r="L97" s="351">
        <v>0</v>
      </c>
      <c r="M97" s="351">
        <v>0</v>
      </c>
      <c r="N97" s="351">
        <f>SUM(C97:M97)</f>
        <v>0</v>
      </c>
    </row>
    <row r="98" spans="2:14" x14ac:dyDescent="0.25">
      <c r="B98" s="352" t="s">
        <v>2681</v>
      </c>
      <c r="C98" s="351">
        <v>0</v>
      </c>
      <c r="D98" s="351">
        <v>0</v>
      </c>
      <c r="E98" s="351">
        <v>0</v>
      </c>
      <c r="F98" s="351">
        <v>0</v>
      </c>
      <c r="G98" s="351">
        <v>0</v>
      </c>
      <c r="H98" s="351">
        <v>0</v>
      </c>
      <c r="I98" s="351">
        <v>0</v>
      </c>
      <c r="J98" s="351">
        <v>0</v>
      </c>
      <c r="K98" s="351">
        <v>0</v>
      </c>
      <c r="L98" s="351">
        <v>0</v>
      </c>
      <c r="M98" s="351">
        <v>0</v>
      </c>
      <c r="N98" s="351">
        <f>SUM(C98:M98)</f>
        <v>0</v>
      </c>
    </row>
    <row r="99" spans="2:14" x14ac:dyDescent="0.25">
      <c r="B99" s="352" t="s">
        <v>2682</v>
      </c>
      <c r="C99" s="351">
        <v>0</v>
      </c>
      <c r="D99" s="351">
        <v>0</v>
      </c>
      <c r="E99" s="351">
        <v>0</v>
      </c>
      <c r="F99" s="351">
        <v>0</v>
      </c>
      <c r="G99" s="351">
        <v>0</v>
      </c>
      <c r="H99" s="351">
        <v>0</v>
      </c>
      <c r="I99" s="351">
        <v>0</v>
      </c>
      <c r="J99" s="351">
        <v>0</v>
      </c>
      <c r="K99" s="351">
        <v>0</v>
      </c>
      <c r="L99" s="351">
        <v>0</v>
      </c>
      <c r="M99" s="351">
        <v>0</v>
      </c>
      <c r="N99" s="351">
        <f>SUM(C99:M99)</f>
        <v>0</v>
      </c>
    </row>
    <row r="100" spans="2:14" x14ac:dyDescent="0.25">
      <c r="B100" s="338" t="s">
        <v>90</v>
      </c>
      <c r="C100" s="343">
        <f t="shared" ref="C100:N100" si="4">SUM(C95:C99)</f>
        <v>0</v>
      </c>
      <c r="D100" s="343">
        <f t="shared" si="4"/>
        <v>0</v>
      </c>
      <c r="E100" s="343">
        <f t="shared" si="4"/>
        <v>0</v>
      </c>
      <c r="F100" s="343">
        <f t="shared" si="4"/>
        <v>0</v>
      </c>
      <c r="G100" s="343">
        <f t="shared" si="4"/>
        <v>0</v>
      </c>
      <c r="H100" s="343">
        <f t="shared" si="4"/>
        <v>0</v>
      </c>
      <c r="I100" s="343">
        <f t="shared" si="4"/>
        <v>0</v>
      </c>
      <c r="J100" s="343">
        <f t="shared" si="4"/>
        <v>0</v>
      </c>
      <c r="K100" s="343">
        <f t="shared" si="4"/>
        <v>0</v>
      </c>
      <c r="L100" s="343">
        <f t="shared" si="4"/>
        <v>0</v>
      </c>
      <c r="M100" s="343">
        <f t="shared" si="4"/>
        <v>0</v>
      </c>
      <c r="N100" s="343">
        <f t="shared" si="4"/>
        <v>0</v>
      </c>
    </row>
    <row r="103" spans="2:14" x14ac:dyDescent="0.25">
      <c r="N103" s="225" t="s">
        <v>2445</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8" t="s">
        <v>2683</v>
      </c>
    </row>
    <row r="6" spans="2:13" x14ac:dyDescent="0.25">
      <c r="B6" s="315" t="s">
        <v>2684</v>
      </c>
      <c r="C6" s="337"/>
      <c r="D6" s="337"/>
      <c r="E6" s="337"/>
      <c r="F6" s="337"/>
      <c r="G6" s="337"/>
      <c r="H6" s="337"/>
      <c r="I6" s="337"/>
      <c r="J6" s="337"/>
      <c r="K6" s="337"/>
      <c r="L6" s="337"/>
      <c r="M6" s="337"/>
    </row>
    <row r="7" spans="2:13" x14ac:dyDescent="0.25">
      <c r="B7" s="234"/>
      <c r="C7" s="234"/>
      <c r="D7" s="234"/>
      <c r="E7" s="234"/>
      <c r="F7" s="234"/>
      <c r="G7" s="234"/>
      <c r="H7" s="234"/>
      <c r="I7" s="234"/>
      <c r="J7" s="234"/>
      <c r="K7" s="234"/>
      <c r="L7" s="234"/>
      <c r="M7" s="234"/>
    </row>
    <row r="8" spans="2:13" ht="45" x14ac:dyDescent="0.25">
      <c r="B8" s="234"/>
      <c r="C8" s="292" t="s">
        <v>2544</v>
      </c>
      <c r="D8" s="292" t="s">
        <v>2545</v>
      </c>
      <c r="E8" s="292" t="s">
        <v>2546</v>
      </c>
      <c r="F8" s="292" t="s">
        <v>2547</v>
      </c>
      <c r="G8" s="292" t="s">
        <v>2548</v>
      </c>
      <c r="H8" s="292" t="s">
        <v>2549</v>
      </c>
      <c r="I8" s="292" t="s">
        <v>2550</v>
      </c>
      <c r="J8" s="292" t="s">
        <v>726</v>
      </c>
      <c r="K8" s="292" t="s">
        <v>2551</v>
      </c>
      <c r="L8" s="292" t="s">
        <v>88</v>
      </c>
      <c r="M8" s="293" t="s">
        <v>90</v>
      </c>
    </row>
    <row r="9" spans="2:13" x14ac:dyDescent="0.25">
      <c r="B9" s="18" t="s">
        <v>2672</v>
      </c>
      <c r="C9" s="465">
        <v>0</v>
      </c>
      <c r="D9" s="465">
        <v>0</v>
      </c>
      <c r="E9" s="465">
        <v>0</v>
      </c>
      <c r="F9" s="465">
        <v>0.58399999999999996</v>
      </c>
      <c r="G9" s="465">
        <v>3.74</v>
      </c>
      <c r="H9" s="465">
        <v>3.46</v>
      </c>
      <c r="I9" s="465">
        <v>8.0299999999999994</v>
      </c>
      <c r="J9" s="465">
        <v>3.31</v>
      </c>
      <c r="K9" s="465">
        <v>2.25</v>
      </c>
      <c r="L9" s="465">
        <v>0.10979999999999999</v>
      </c>
      <c r="M9" s="465">
        <v>21.48</v>
      </c>
    </row>
    <row r="10" spans="2:13" x14ac:dyDescent="0.25">
      <c r="B10" s="18" t="s">
        <v>583</v>
      </c>
      <c r="C10" s="465">
        <v>0</v>
      </c>
      <c r="D10" s="465">
        <v>0</v>
      </c>
      <c r="E10" s="465">
        <v>0</v>
      </c>
      <c r="F10" s="465">
        <v>0.18149999999999999</v>
      </c>
      <c r="G10" s="465">
        <v>1.65</v>
      </c>
      <c r="H10" s="465">
        <v>2.35</v>
      </c>
      <c r="I10" s="465">
        <v>3.66</v>
      </c>
      <c r="J10" s="465">
        <v>2.35</v>
      </c>
      <c r="K10" s="465">
        <v>0.77959999999999996</v>
      </c>
      <c r="L10" s="465">
        <v>0.23480000000000001</v>
      </c>
      <c r="M10" s="465">
        <v>11.21</v>
      </c>
    </row>
    <row r="11" spans="2:13" x14ac:dyDescent="0.25">
      <c r="B11" s="18" t="s">
        <v>585</v>
      </c>
      <c r="C11" s="465">
        <v>0</v>
      </c>
      <c r="D11" s="465">
        <v>0</v>
      </c>
      <c r="E11" s="465">
        <v>0</v>
      </c>
      <c r="F11" s="465">
        <v>0.17249999999999999</v>
      </c>
      <c r="G11" s="465">
        <v>0.77810000000000001</v>
      </c>
      <c r="H11" s="465">
        <v>1.8</v>
      </c>
      <c r="I11" s="465">
        <v>4.1399999999999997</v>
      </c>
      <c r="J11" s="465">
        <v>1.27</v>
      </c>
      <c r="K11" s="465">
        <v>0.58209999999999995</v>
      </c>
      <c r="L11" s="465">
        <v>9.3899999999999997E-2</v>
      </c>
      <c r="M11" s="465">
        <v>8.83</v>
      </c>
    </row>
    <row r="12" spans="2:13" x14ac:dyDescent="0.25">
      <c r="B12" s="18" t="s">
        <v>587</v>
      </c>
      <c r="C12" s="465">
        <v>0</v>
      </c>
      <c r="D12" s="465">
        <v>0</v>
      </c>
      <c r="E12" s="465">
        <v>0</v>
      </c>
      <c r="F12" s="465">
        <v>0.26840000000000003</v>
      </c>
      <c r="G12" s="465">
        <v>0.54359999999999997</v>
      </c>
      <c r="H12" s="465">
        <v>0.49419999999999997</v>
      </c>
      <c r="I12" s="465">
        <v>1.26</v>
      </c>
      <c r="J12" s="465">
        <v>0.43030000000000002</v>
      </c>
      <c r="K12" s="465">
        <v>5.6500000000000002E-2</v>
      </c>
      <c r="L12" s="465">
        <v>6.7599999999999993E-2</v>
      </c>
      <c r="M12" s="465">
        <v>3.13</v>
      </c>
    </row>
    <row r="13" spans="2:13" x14ac:dyDescent="0.25">
      <c r="B13" s="18" t="s">
        <v>589</v>
      </c>
      <c r="C13" s="465">
        <v>0</v>
      </c>
      <c r="D13" s="465">
        <v>0</v>
      </c>
      <c r="E13" s="465">
        <v>0</v>
      </c>
      <c r="F13" s="465">
        <v>0.25519999999999998</v>
      </c>
      <c r="G13" s="465">
        <v>0.44500000000000001</v>
      </c>
      <c r="H13" s="465">
        <v>0.39069999999999999</v>
      </c>
      <c r="I13" s="465">
        <v>0.94430000000000003</v>
      </c>
      <c r="J13" s="465">
        <v>0.11269999999999999</v>
      </c>
      <c r="K13" s="465">
        <v>1.8499999999999999E-2</v>
      </c>
      <c r="L13" s="465">
        <v>2.2800000000000001E-2</v>
      </c>
      <c r="M13" s="465">
        <v>2.19</v>
      </c>
    </row>
    <row r="14" spans="2:13" x14ac:dyDescent="0.25">
      <c r="B14" s="338" t="s">
        <v>90</v>
      </c>
      <c r="C14" s="454">
        <v>0</v>
      </c>
      <c r="D14" s="454">
        <v>0</v>
      </c>
      <c r="E14" s="454">
        <v>0</v>
      </c>
      <c r="F14" s="454">
        <v>1.46</v>
      </c>
      <c r="G14" s="454">
        <v>7.16</v>
      </c>
      <c r="H14" s="454">
        <v>8.49</v>
      </c>
      <c r="I14" s="454">
        <v>18.03</v>
      </c>
      <c r="J14" s="454">
        <v>7.47</v>
      </c>
      <c r="K14" s="454">
        <v>3.69</v>
      </c>
      <c r="L14" s="454">
        <v>0.52890000000000004</v>
      </c>
      <c r="M14" s="454">
        <v>46.83</v>
      </c>
    </row>
    <row r="15" spans="2:13" x14ac:dyDescent="0.25">
      <c r="C15" s="264"/>
      <c r="D15" s="264"/>
      <c r="E15" s="264"/>
      <c r="F15" s="264"/>
      <c r="G15" s="264"/>
      <c r="H15" s="264"/>
      <c r="I15" s="264"/>
      <c r="J15" s="264"/>
      <c r="K15" s="264"/>
      <c r="L15" s="264"/>
      <c r="M15" s="264"/>
    </row>
    <row r="16" spans="2:13" x14ac:dyDescent="0.25">
      <c r="C16" s="264"/>
      <c r="D16" s="264"/>
      <c r="E16" s="264"/>
      <c r="F16" s="264"/>
      <c r="G16" s="264"/>
      <c r="H16" s="264"/>
      <c r="I16" s="264"/>
      <c r="J16" s="264"/>
      <c r="K16" s="264"/>
      <c r="L16" s="264"/>
      <c r="M16" s="264"/>
    </row>
    <row r="19" spans="2:13" ht="15.75" x14ac:dyDescent="0.25">
      <c r="B19" s="288" t="s">
        <v>2685</v>
      </c>
    </row>
    <row r="20" spans="2:13" x14ac:dyDescent="0.25">
      <c r="B20" s="315" t="s">
        <v>2377</v>
      </c>
      <c r="C20" s="337"/>
      <c r="D20" s="337"/>
      <c r="E20" s="337"/>
      <c r="F20" s="337"/>
      <c r="G20" s="337"/>
      <c r="H20" s="337"/>
      <c r="I20" s="337"/>
      <c r="J20" s="337"/>
      <c r="K20" s="337"/>
      <c r="L20" s="337"/>
      <c r="M20" s="337"/>
    </row>
    <row r="21" spans="2:13" x14ac:dyDescent="0.25">
      <c r="B21" s="234"/>
      <c r="C21" s="234"/>
      <c r="D21" s="234"/>
      <c r="E21" s="234"/>
      <c r="F21" s="234"/>
      <c r="G21" s="234"/>
      <c r="H21" s="234"/>
      <c r="I21" s="234"/>
      <c r="J21" s="234"/>
      <c r="K21" s="234"/>
      <c r="L21" s="234"/>
      <c r="M21" s="234"/>
    </row>
    <row r="22" spans="2:13" ht="45" x14ac:dyDescent="0.25">
      <c r="B22" s="234"/>
      <c r="C22" s="292" t="s">
        <v>2544</v>
      </c>
      <c r="D22" s="292" t="s">
        <v>2545</v>
      </c>
      <c r="E22" s="292" t="s">
        <v>2546</v>
      </c>
      <c r="F22" s="292" t="s">
        <v>2547</v>
      </c>
      <c r="G22" s="292" t="s">
        <v>2548</v>
      </c>
      <c r="H22" s="292" t="s">
        <v>2549</v>
      </c>
      <c r="I22" s="292" t="s">
        <v>2550</v>
      </c>
      <c r="J22" s="292" t="s">
        <v>726</v>
      </c>
      <c r="K22" s="292" t="s">
        <v>2551</v>
      </c>
      <c r="L22" s="292" t="s">
        <v>88</v>
      </c>
      <c r="M22" s="293" t="s">
        <v>90</v>
      </c>
    </row>
    <row r="23" spans="2:13" x14ac:dyDescent="0.25">
      <c r="B23" s="18" t="s">
        <v>2686</v>
      </c>
      <c r="C23" s="465">
        <v>0</v>
      </c>
      <c r="D23" s="465">
        <v>0</v>
      </c>
      <c r="E23" s="465">
        <v>0</v>
      </c>
      <c r="F23" s="465">
        <v>0.65649999999999997</v>
      </c>
      <c r="G23" s="465">
        <v>3.18</v>
      </c>
      <c r="H23" s="465">
        <v>3.03</v>
      </c>
      <c r="I23" s="465">
        <v>6.8</v>
      </c>
      <c r="J23" s="465">
        <v>1.99</v>
      </c>
      <c r="K23" s="465">
        <v>1.58</v>
      </c>
      <c r="L23" s="465">
        <v>0.24110000000000001</v>
      </c>
      <c r="M23" s="465">
        <v>17.47</v>
      </c>
    </row>
    <row r="24" spans="2:13" x14ac:dyDescent="0.25">
      <c r="B24" s="18" t="s">
        <v>2687</v>
      </c>
      <c r="C24" s="465">
        <v>0</v>
      </c>
      <c r="D24" s="465">
        <v>0</v>
      </c>
      <c r="E24" s="465">
        <v>0</v>
      </c>
      <c r="F24" s="465">
        <v>0.40010000000000001</v>
      </c>
      <c r="G24" s="465">
        <v>3.17</v>
      </c>
      <c r="H24" s="465">
        <v>3.9</v>
      </c>
      <c r="I24" s="465">
        <v>9.66</v>
      </c>
      <c r="J24" s="465">
        <v>1.83</v>
      </c>
      <c r="K24" s="465">
        <v>1.57</v>
      </c>
      <c r="L24" s="465">
        <v>0.1575</v>
      </c>
      <c r="M24" s="465">
        <v>20.69</v>
      </c>
    </row>
    <row r="25" spans="2:13" x14ac:dyDescent="0.25">
      <c r="B25" s="18" t="s">
        <v>2688</v>
      </c>
      <c r="C25" s="465">
        <v>0</v>
      </c>
      <c r="D25" s="465">
        <v>0</v>
      </c>
      <c r="E25" s="465">
        <v>0</v>
      </c>
      <c r="F25" s="465">
        <v>0.1641</v>
      </c>
      <c r="G25" s="465">
        <v>0.3851</v>
      </c>
      <c r="H25" s="465">
        <v>0.24110000000000001</v>
      </c>
      <c r="I25" s="465">
        <v>0.45390000000000003</v>
      </c>
      <c r="J25" s="465">
        <v>0.34489999999999998</v>
      </c>
      <c r="K25" s="465">
        <v>3.8199999999999998E-2</v>
      </c>
      <c r="L25" s="465">
        <v>1.9699999999999999E-2</v>
      </c>
      <c r="M25" s="465">
        <v>1.65</v>
      </c>
    </row>
    <row r="26" spans="2:13" x14ac:dyDescent="0.25">
      <c r="B26" s="18" t="s">
        <v>2689</v>
      </c>
      <c r="C26" s="465">
        <v>0</v>
      </c>
      <c r="D26" s="465">
        <v>0</v>
      </c>
      <c r="E26" s="465">
        <v>0</v>
      </c>
      <c r="F26" s="465">
        <v>3.0000000000000001E-3</v>
      </c>
      <c r="G26" s="465">
        <v>4.2999999999999997E-2</v>
      </c>
      <c r="H26" s="465">
        <v>0.23069999999999999</v>
      </c>
      <c r="I26" s="465">
        <v>0.1313</v>
      </c>
      <c r="J26" s="465">
        <v>1.26</v>
      </c>
      <c r="K26" s="465">
        <v>0.2089</v>
      </c>
      <c r="L26" s="465">
        <v>1.66E-2</v>
      </c>
      <c r="M26" s="465">
        <v>1.9</v>
      </c>
    </row>
    <row r="27" spans="2:13" x14ac:dyDescent="0.25">
      <c r="B27" s="18" t="s">
        <v>2690</v>
      </c>
      <c r="C27" s="465">
        <v>0</v>
      </c>
      <c r="D27" s="465">
        <v>0</v>
      </c>
      <c r="E27" s="465">
        <v>0</v>
      </c>
      <c r="F27" s="465">
        <v>0.13400000000000001</v>
      </c>
      <c r="G27" s="465">
        <v>7.1499999999999994E-2</v>
      </c>
      <c r="H27" s="465">
        <v>0.56710000000000005</v>
      </c>
      <c r="I27" s="465">
        <v>0.37230000000000002</v>
      </c>
      <c r="J27" s="465">
        <v>0.64070000000000005</v>
      </c>
      <c r="K27" s="465">
        <v>1.7999999999999999E-2</v>
      </c>
      <c r="L27" s="465">
        <v>7.1900000000000006E-2</v>
      </c>
      <c r="M27" s="465">
        <v>1.88</v>
      </c>
    </row>
    <row r="28" spans="2:13" x14ac:dyDescent="0.25">
      <c r="B28" s="18" t="s">
        <v>2691</v>
      </c>
      <c r="C28" s="465">
        <v>0</v>
      </c>
      <c r="D28" s="465">
        <v>0</v>
      </c>
      <c r="E28" s="465">
        <v>0</v>
      </c>
      <c r="F28" s="465">
        <v>0.1038</v>
      </c>
      <c r="G28" s="465">
        <v>0.30940000000000001</v>
      </c>
      <c r="H28" s="465">
        <v>0.51819999999999999</v>
      </c>
      <c r="I28" s="465">
        <v>0.61509999999999998</v>
      </c>
      <c r="J28" s="465">
        <v>1.4</v>
      </c>
      <c r="K28" s="465">
        <v>0.2712</v>
      </c>
      <c r="L28" s="465">
        <v>2.2100000000000002E-2</v>
      </c>
      <c r="M28" s="465">
        <v>3.24</v>
      </c>
    </row>
    <row r="29" spans="2:13" x14ac:dyDescent="0.25">
      <c r="B29" s="338" t="s">
        <v>90</v>
      </c>
      <c r="C29" s="454">
        <v>0</v>
      </c>
      <c r="D29" s="454">
        <v>0</v>
      </c>
      <c r="E29" s="454">
        <v>0</v>
      </c>
      <c r="F29" s="454">
        <v>1.46</v>
      </c>
      <c r="G29" s="454">
        <v>7.16</v>
      </c>
      <c r="H29" s="454">
        <v>8.49</v>
      </c>
      <c r="I29" s="454">
        <v>18.03</v>
      </c>
      <c r="J29" s="454">
        <v>7.47</v>
      </c>
      <c r="K29" s="454">
        <v>3.69</v>
      </c>
      <c r="L29" s="454">
        <v>0.52890000000000004</v>
      </c>
      <c r="M29" s="454">
        <v>46.83</v>
      </c>
    </row>
    <row r="34" spans="2:13" ht="15.75" x14ac:dyDescent="0.25">
      <c r="B34" s="288" t="s">
        <v>2692</v>
      </c>
    </row>
    <row r="35" spans="2:13" x14ac:dyDescent="0.25">
      <c r="B35" s="325" t="s">
        <v>2693</v>
      </c>
      <c r="C35" s="337"/>
      <c r="D35" s="337"/>
      <c r="E35" s="337"/>
      <c r="F35" s="337"/>
      <c r="G35" s="337"/>
      <c r="H35" s="337"/>
      <c r="I35" s="337"/>
      <c r="J35" s="337"/>
      <c r="K35" s="337"/>
      <c r="L35" s="337"/>
      <c r="M35" s="337"/>
    </row>
    <row r="36" spans="2:13" x14ac:dyDescent="0.25">
      <c r="B36" s="234"/>
      <c r="C36" s="234"/>
      <c r="D36" s="234"/>
      <c r="E36" s="234"/>
      <c r="F36" s="234"/>
      <c r="G36" s="234"/>
      <c r="H36" s="234"/>
      <c r="I36" s="234"/>
      <c r="J36" s="234"/>
      <c r="K36" s="234"/>
      <c r="L36" s="234"/>
      <c r="M36" s="234"/>
    </row>
    <row r="37" spans="2:13" ht="45" x14ac:dyDescent="0.25">
      <c r="B37" s="234"/>
      <c r="C37" s="292" t="s">
        <v>2544</v>
      </c>
      <c r="D37" s="292" t="s">
        <v>2545</v>
      </c>
      <c r="E37" s="292" t="s">
        <v>2546</v>
      </c>
      <c r="F37" s="292" t="s">
        <v>2547</v>
      </c>
      <c r="G37" s="292" t="s">
        <v>2548</v>
      </c>
      <c r="H37" s="292" t="s">
        <v>2549</v>
      </c>
      <c r="I37" s="292" t="s">
        <v>2550</v>
      </c>
      <c r="J37" s="292" t="s">
        <v>726</v>
      </c>
      <c r="K37" s="292" t="s">
        <v>2551</v>
      </c>
      <c r="L37" s="292" t="s">
        <v>88</v>
      </c>
      <c r="M37" s="293" t="s">
        <v>90</v>
      </c>
    </row>
    <row r="38" spans="2:13" x14ac:dyDescent="0.25">
      <c r="B38" s="303" t="s">
        <v>2694</v>
      </c>
      <c r="C38" s="353"/>
      <c r="D38" s="353"/>
      <c r="E38" s="353"/>
      <c r="F38" s="353"/>
      <c r="G38" s="353"/>
      <c r="H38" s="353"/>
      <c r="I38" s="353"/>
      <c r="J38" s="353"/>
      <c r="K38" s="353"/>
      <c r="L38" s="353"/>
      <c r="M38" s="354"/>
    </row>
    <row r="39" spans="2:13" x14ac:dyDescent="0.25">
      <c r="B39" s="287" t="s">
        <v>2695</v>
      </c>
    </row>
    <row r="40" spans="2:13" x14ac:dyDescent="0.25">
      <c r="J40" s="355"/>
    </row>
    <row r="44" spans="2:13" ht="15.75" x14ac:dyDescent="0.25">
      <c r="B44" s="288" t="s">
        <v>2696</v>
      </c>
    </row>
    <row r="45" spans="2:13" x14ac:dyDescent="0.25">
      <c r="B45" s="325" t="s">
        <v>2381</v>
      </c>
      <c r="C45" s="337"/>
      <c r="D45" s="337"/>
      <c r="E45" s="337"/>
      <c r="F45" s="337"/>
      <c r="G45" s="337"/>
      <c r="H45" s="337"/>
      <c r="I45" s="337"/>
      <c r="J45" s="337"/>
      <c r="K45" s="337"/>
      <c r="L45" s="337"/>
      <c r="M45" s="337"/>
    </row>
    <row r="46" spans="2:13" x14ac:dyDescent="0.25">
      <c r="B46" s="234"/>
      <c r="C46" s="234"/>
      <c r="D46" s="234"/>
      <c r="E46" s="234"/>
      <c r="F46" s="234"/>
      <c r="G46" s="234"/>
      <c r="H46" s="234"/>
      <c r="I46" s="234"/>
      <c r="J46" s="234"/>
      <c r="K46" s="234"/>
      <c r="L46" s="234"/>
      <c r="M46" s="234"/>
    </row>
    <row r="47" spans="2:13" ht="45" x14ac:dyDescent="0.25">
      <c r="B47" s="234"/>
      <c r="C47" s="292" t="s">
        <v>2544</v>
      </c>
      <c r="D47" s="292" t="s">
        <v>2545</v>
      </c>
      <c r="E47" s="292" t="s">
        <v>2546</v>
      </c>
      <c r="F47" s="292" t="s">
        <v>2547</v>
      </c>
      <c r="G47" s="292" t="s">
        <v>2548</v>
      </c>
      <c r="H47" s="292" t="s">
        <v>2549</v>
      </c>
      <c r="I47" s="292" t="s">
        <v>2550</v>
      </c>
      <c r="J47" s="292" t="s">
        <v>726</v>
      </c>
      <c r="K47" s="292" t="s">
        <v>2551</v>
      </c>
      <c r="L47" s="292" t="s">
        <v>88</v>
      </c>
      <c r="M47" s="293" t="s">
        <v>90</v>
      </c>
    </row>
    <row r="48" spans="2:13" x14ac:dyDescent="0.25">
      <c r="B48" s="303" t="s">
        <v>2694</v>
      </c>
      <c r="C48" s="356"/>
      <c r="D48" s="356"/>
      <c r="E48" s="356"/>
      <c r="F48" s="356"/>
      <c r="G48" s="356"/>
      <c r="H48" s="356"/>
      <c r="I48" s="356"/>
      <c r="J48" s="356"/>
      <c r="K48" s="356"/>
      <c r="L48" s="356"/>
      <c r="M48" s="357"/>
    </row>
    <row r="49" spans="2:13" x14ac:dyDescent="0.25">
      <c r="B49" s="287" t="s">
        <v>2695</v>
      </c>
    </row>
    <row r="54" spans="2:13" ht="15.75" x14ac:dyDescent="0.25">
      <c r="B54" s="288" t="s">
        <v>2697</v>
      </c>
    </row>
    <row r="55" spans="2:13" x14ac:dyDescent="0.25">
      <c r="B55" s="325" t="s">
        <v>2383</v>
      </c>
      <c r="C55" s="337"/>
      <c r="D55" s="337"/>
      <c r="E55" s="337"/>
      <c r="F55" s="337"/>
      <c r="G55" s="337"/>
      <c r="H55" s="337"/>
      <c r="I55" s="337"/>
      <c r="J55" s="337"/>
      <c r="K55" s="337"/>
      <c r="L55" s="337"/>
      <c r="M55" s="337"/>
    </row>
    <row r="56" spans="2:13" x14ac:dyDescent="0.25">
      <c r="B56" s="234"/>
      <c r="C56" s="234"/>
      <c r="D56" s="234"/>
      <c r="E56" s="234"/>
      <c r="F56" s="234"/>
      <c r="G56" s="234"/>
      <c r="H56" s="234"/>
      <c r="I56" s="234"/>
      <c r="J56" s="234"/>
      <c r="K56" s="234"/>
      <c r="L56" s="234"/>
      <c r="M56" s="234"/>
    </row>
    <row r="57" spans="2:13" ht="45" x14ac:dyDescent="0.25">
      <c r="B57" s="234"/>
      <c r="C57" s="292" t="s">
        <v>2544</v>
      </c>
      <c r="D57" s="292" t="s">
        <v>2545</v>
      </c>
      <c r="E57" s="292" t="s">
        <v>2546</v>
      </c>
      <c r="F57" s="292" t="s">
        <v>2547</v>
      </c>
      <c r="G57" s="292" t="s">
        <v>2548</v>
      </c>
      <c r="H57" s="292" t="s">
        <v>2549</v>
      </c>
      <c r="I57" s="292" t="s">
        <v>2550</v>
      </c>
      <c r="J57" s="292" t="s">
        <v>726</v>
      </c>
      <c r="K57" s="292" t="s">
        <v>2551</v>
      </c>
      <c r="L57" s="292" t="s">
        <v>88</v>
      </c>
      <c r="M57" s="293" t="s">
        <v>90</v>
      </c>
    </row>
    <row r="58" spans="2:13" x14ac:dyDescent="0.25">
      <c r="B58" s="238" t="s">
        <v>2698</v>
      </c>
      <c r="C58" s="358" t="s">
        <v>2628</v>
      </c>
      <c r="D58" s="358" t="s">
        <v>2628</v>
      </c>
      <c r="E58" s="358" t="s">
        <v>2628</v>
      </c>
      <c r="F58" s="358" t="s">
        <v>2628</v>
      </c>
      <c r="G58" s="358" t="s">
        <v>2628</v>
      </c>
      <c r="H58" s="358" t="s">
        <v>2628</v>
      </c>
      <c r="I58" s="358" t="s">
        <v>2628</v>
      </c>
      <c r="J58" s="358" t="s">
        <v>2628</v>
      </c>
      <c r="K58" s="358" t="s">
        <v>2628</v>
      </c>
      <c r="L58" s="358" t="s">
        <v>2628</v>
      </c>
      <c r="M58" s="358" t="s">
        <v>2628</v>
      </c>
    </row>
    <row r="59" spans="2:13" x14ac:dyDescent="0.25">
      <c r="B59" s="238" t="s">
        <v>2699</v>
      </c>
      <c r="C59" s="358" t="s">
        <v>2628</v>
      </c>
      <c r="D59" s="358" t="s">
        <v>2628</v>
      </c>
      <c r="E59" s="358" t="s">
        <v>2628</v>
      </c>
      <c r="F59" s="358" t="s">
        <v>2628</v>
      </c>
      <c r="G59" s="358" t="s">
        <v>2628</v>
      </c>
      <c r="H59" s="358" t="s">
        <v>2628</v>
      </c>
      <c r="I59" s="358" t="s">
        <v>2628</v>
      </c>
      <c r="J59" s="358" t="s">
        <v>2628</v>
      </c>
      <c r="K59" s="358" t="s">
        <v>2628</v>
      </c>
      <c r="L59" s="358" t="s">
        <v>2628</v>
      </c>
      <c r="M59" s="358" t="s">
        <v>2628</v>
      </c>
    </row>
    <row r="60" spans="2:13" x14ac:dyDescent="0.25">
      <c r="B60" s="238" t="s">
        <v>2700</v>
      </c>
      <c r="C60" s="358" t="s">
        <v>2628</v>
      </c>
      <c r="D60" s="358" t="s">
        <v>2628</v>
      </c>
      <c r="E60" s="358" t="s">
        <v>2628</v>
      </c>
      <c r="F60" s="358" t="s">
        <v>2628</v>
      </c>
      <c r="G60" s="358" t="s">
        <v>2628</v>
      </c>
      <c r="H60" s="358" t="s">
        <v>2628</v>
      </c>
      <c r="I60" s="358" t="s">
        <v>2628</v>
      </c>
      <c r="J60" s="358" t="s">
        <v>2628</v>
      </c>
      <c r="K60" s="358" t="s">
        <v>2628</v>
      </c>
      <c r="L60" s="358" t="s">
        <v>2628</v>
      </c>
      <c r="M60" s="358" t="s">
        <v>2628</v>
      </c>
    </row>
    <row r="61" spans="2:13" x14ac:dyDescent="0.25">
      <c r="B61" s="238" t="s">
        <v>2701</v>
      </c>
      <c r="C61" s="358" t="s">
        <v>2628</v>
      </c>
      <c r="D61" s="358" t="s">
        <v>2628</v>
      </c>
      <c r="E61" s="358" t="s">
        <v>2628</v>
      </c>
      <c r="F61" s="358" t="s">
        <v>2628</v>
      </c>
      <c r="G61" s="358" t="s">
        <v>2628</v>
      </c>
      <c r="H61" s="358" t="s">
        <v>2628</v>
      </c>
      <c r="I61" s="358" t="s">
        <v>2628</v>
      </c>
      <c r="J61" s="358" t="s">
        <v>2628</v>
      </c>
      <c r="K61" s="358" t="s">
        <v>2628</v>
      </c>
      <c r="L61" s="358" t="s">
        <v>2628</v>
      </c>
      <c r="M61" s="358" t="s">
        <v>2628</v>
      </c>
    </row>
    <row r="62" spans="2:13" x14ac:dyDescent="0.25">
      <c r="B62" s="238" t="s">
        <v>2702</v>
      </c>
      <c r="C62" s="358" t="s">
        <v>2628</v>
      </c>
      <c r="D62" s="358" t="s">
        <v>2628</v>
      </c>
      <c r="E62" s="358" t="s">
        <v>2628</v>
      </c>
      <c r="F62" s="358" t="s">
        <v>2628</v>
      </c>
      <c r="G62" s="358" t="s">
        <v>2628</v>
      </c>
      <c r="H62" s="358" t="s">
        <v>2628</v>
      </c>
      <c r="I62" s="358" t="s">
        <v>2628</v>
      </c>
      <c r="J62" s="358" t="s">
        <v>2628</v>
      </c>
      <c r="K62" s="358" t="s">
        <v>2628</v>
      </c>
      <c r="L62" s="358" t="s">
        <v>2628</v>
      </c>
      <c r="M62" s="358" t="s">
        <v>2628</v>
      </c>
    </row>
    <row r="63" spans="2:13" x14ac:dyDescent="0.25">
      <c r="B63" s="244" t="s">
        <v>2703</v>
      </c>
      <c r="C63" s="359" t="s">
        <v>2628</v>
      </c>
      <c r="D63" s="359" t="s">
        <v>2628</v>
      </c>
      <c r="E63" s="359" t="s">
        <v>2628</v>
      </c>
      <c r="F63" s="359" t="s">
        <v>2628</v>
      </c>
      <c r="G63" s="359" t="s">
        <v>2628</v>
      </c>
      <c r="H63" s="359" t="s">
        <v>2628</v>
      </c>
      <c r="I63" s="359" t="s">
        <v>2628</v>
      </c>
      <c r="J63" s="359" t="s">
        <v>2628</v>
      </c>
      <c r="K63" s="359" t="s">
        <v>2628</v>
      </c>
      <c r="L63" s="359" t="s">
        <v>2628</v>
      </c>
      <c r="M63" s="359" t="s">
        <v>2628</v>
      </c>
    </row>
    <row r="68" spans="2:13" ht="15.75" x14ac:dyDescent="0.25">
      <c r="B68" s="288" t="s">
        <v>2704</v>
      </c>
    </row>
    <row r="69" spans="2:13" x14ac:dyDescent="0.25">
      <c r="B69" s="325" t="s">
        <v>2385</v>
      </c>
      <c r="C69" s="337"/>
      <c r="D69" s="337"/>
      <c r="E69" s="337"/>
      <c r="F69" s="337"/>
      <c r="G69" s="337"/>
      <c r="H69" s="337"/>
      <c r="I69" s="337"/>
      <c r="J69" s="337"/>
      <c r="K69" s="337"/>
      <c r="L69" s="337"/>
      <c r="M69" s="337"/>
    </row>
    <row r="70" spans="2:13" x14ac:dyDescent="0.25">
      <c r="B70" s="234"/>
      <c r="C70" s="234"/>
      <c r="D70" s="234"/>
      <c r="E70" s="234"/>
      <c r="F70" s="234"/>
      <c r="G70" s="234"/>
      <c r="H70" s="234"/>
      <c r="I70" s="234"/>
      <c r="J70" s="234"/>
      <c r="K70" s="234"/>
      <c r="L70" s="234"/>
      <c r="M70" s="234"/>
    </row>
    <row r="71" spans="2:13" ht="45" x14ac:dyDescent="0.25">
      <c r="B71" s="234"/>
      <c r="C71" s="292" t="s">
        <v>2544</v>
      </c>
      <c r="D71" s="292" t="s">
        <v>2545</v>
      </c>
      <c r="E71" s="292" t="s">
        <v>2546</v>
      </c>
      <c r="F71" s="292" t="s">
        <v>2547</v>
      </c>
      <c r="G71" s="292" t="s">
        <v>2548</v>
      </c>
      <c r="H71" s="292" t="s">
        <v>2549</v>
      </c>
      <c r="I71" s="292" t="s">
        <v>2550</v>
      </c>
      <c r="J71" s="292" t="s">
        <v>726</v>
      </c>
      <c r="K71" s="292" t="s">
        <v>2551</v>
      </c>
      <c r="L71" s="292" t="s">
        <v>88</v>
      </c>
      <c r="M71" s="293" t="s">
        <v>90</v>
      </c>
    </row>
    <row r="72" spans="2:13" x14ac:dyDescent="0.25">
      <c r="B72" s="303" t="s">
        <v>2705</v>
      </c>
      <c r="C72" s="356" t="s">
        <v>2706</v>
      </c>
      <c r="D72" s="356" t="s">
        <v>2706</v>
      </c>
      <c r="E72" s="356" t="s">
        <v>2706</v>
      </c>
      <c r="F72" s="356" t="s">
        <v>2706</v>
      </c>
      <c r="G72" s="356" t="s">
        <v>2706</v>
      </c>
      <c r="H72" s="356" t="s">
        <v>2706</v>
      </c>
      <c r="I72" s="356" t="s">
        <v>2706</v>
      </c>
      <c r="J72" s="356" t="s">
        <v>2706</v>
      </c>
      <c r="K72" s="356" t="s">
        <v>2706</v>
      </c>
      <c r="L72" s="356" t="s">
        <v>2706</v>
      </c>
      <c r="M72" s="357" t="s">
        <v>2706</v>
      </c>
    </row>
    <row r="77" spans="2:13" ht="15.75" x14ac:dyDescent="0.25">
      <c r="B77" s="288" t="s">
        <v>2707</v>
      </c>
    </row>
    <row r="78" spans="2:13" x14ac:dyDescent="0.25">
      <c r="B78" s="325" t="s">
        <v>2387</v>
      </c>
      <c r="C78" s="337"/>
      <c r="D78" s="337"/>
      <c r="E78" s="337"/>
      <c r="F78" s="337"/>
      <c r="G78" s="337"/>
      <c r="H78" s="337"/>
      <c r="I78" s="337"/>
      <c r="J78" s="337"/>
      <c r="K78" s="337"/>
      <c r="L78" s="337"/>
      <c r="M78" s="337"/>
    </row>
    <row r="79" spans="2:13" x14ac:dyDescent="0.25">
      <c r="B79" s="234"/>
      <c r="C79" s="234"/>
      <c r="D79" s="234"/>
      <c r="E79" s="234"/>
      <c r="F79" s="234"/>
      <c r="G79" s="234"/>
      <c r="H79" s="234"/>
      <c r="I79" s="234"/>
      <c r="J79" s="234"/>
      <c r="K79" s="234"/>
      <c r="L79" s="234"/>
      <c r="M79" s="234"/>
    </row>
    <row r="80" spans="2:13" ht="45" x14ac:dyDescent="0.25">
      <c r="B80" s="234"/>
      <c r="C80" s="292" t="s">
        <v>2544</v>
      </c>
      <c r="D80" s="292" t="s">
        <v>2545</v>
      </c>
      <c r="E80" s="292" t="s">
        <v>2546</v>
      </c>
      <c r="F80" s="292" t="s">
        <v>2547</v>
      </c>
      <c r="G80" s="292" t="s">
        <v>2548</v>
      </c>
      <c r="H80" s="292" t="s">
        <v>2549</v>
      </c>
      <c r="I80" s="292" t="s">
        <v>2550</v>
      </c>
      <c r="J80" s="292" t="s">
        <v>726</v>
      </c>
      <c r="K80" s="292" t="s">
        <v>2551</v>
      </c>
      <c r="L80" s="292" t="s">
        <v>88</v>
      </c>
      <c r="M80" s="293" t="s">
        <v>90</v>
      </c>
    </row>
    <row r="81" spans="2:14" x14ac:dyDescent="0.25">
      <c r="B81" s="303" t="s">
        <v>2708</v>
      </c>
      <c r="C81" s="356" t="s">
        <v>2706</v>
      </c>
      <c r="D81" s="356" t="s">
        <v>2706</v>
      </c>
      <c r="E81" s="356" t="s">
        <v>2706</v>
      </c>
      <c r="F81" s="356" t="s">
        <v>2706</v>
      </c>
      <c r="G81" s="356" t="s">
        <v>2706</v>
      </c>
      <c r="H81" s="356" t="s">
        <v>2706</v>
      </c>
      <c r="I81" s="356" t="s">
        <v>2706</v>
      </c>
      <c r="J81" s="356" t="s">
        <v>2706</v>
      </c>
      <c r="K81" s="356" t="s">
        <v>2706</v>
      </c>
      <c r="L81" s="356" t="s">
        <v>2706</v>
      </c>
      <c r="M81" s="357" t="s">
        <v>2706</v>
      </c>
    </row>
    <row r="82" spans="2:14" x14ac:dyDescent="0.25">
      <c r="B82" s="287" t="s">
        <v>2709</v>
      </c>
    </row>
    <row r="83" spans="2:14" x14ac:dyDescent="0.25">
      <c r="B83" s="287"/>
    </row>
    <row r="85" spans="2:14" ht="15.75" x14ac:dyDescent="0.25">
      <c r="B85" s="288" t="s">
        <v>2710</v>
      </c>
    </row>
    <row r="86" spans="2:14" x14ac:dyDescent="0.25">
      <c r="B86" s="315" t="s">
        <v>2711</v>
      </c>
      <c r="C86" s="315"/>
      <c r="D86" s="337"/>
      <c r="E86" s="337"/>
      <c r="F86" s="337"/>
      <c r="G86" s="337"/>
      <c r="H86" s="337"/>
      <c r="I86" s="337"/>
      <c r="J86" s="337"/>
      <c r="K86" s="337"/>
      <c r="L86" s="337"/>
      <c r="M86" s="337"/>
      <c r="N86" s="337"/>
    </row>
    <row r="87" spans="2:14" x14ac:dyDescent="0.25">
      <c r="B87" s="234"/>
      <c r="C87" s="234"/>
      <c r="D87" s="234"/>
      <c r="E87" s="234"/>
      <c r="F87" s="234"/>
      <c r="G87" s="234"/>
      <c r="H87" s="234"/>
      <c r="I87" s="234"/>
      <c r="J87" s="234"/>
      <c r="K87" s="234"/>
      <c r="L87" s="234"/>
      <c r="M87" s="234"/>
      <c r="N87" s="234"/>
    </row>
    <row r="88" spans="2:14" x14ac:dyDescent="0.25">
      <c r="B88" s="234"/>
      <c r="C88" s="319" t="s">
        <v>2563</v>
      </c>
      <c r="D88" s="319" t="s">
        <v>2564</v>
      </c>
      <c r="E88" s="319" t="s">
        <v>2565</v>
      </c>
      <c r="F88" s="319" t="s">
        <v>2566</v>
      </c>
      <c r="G88" s="319" t="s">
        <v>2567</v>
      </c>
      <c r="H88" s="319" t="s">
        <v>2568</v>
      </c>
      <c r="I88" s="319" t="s">
        <v>2569</v>
      </c>
      <c r="J88" s="319" t="s">
        <v>2570</v>
      </c>
      <c r="K88" s="319" t="s">
        <v>2571</v>
      </c>
      <c r="L88" s="319" t="s">
        <v>2572</v>
      </c>
      <c r="M88" s="319" t="s">
        <v>88</v>
      </c>
      <c r="N88" s="349" t="s">
        <v>90</v>
      </c>
    </row>
    <row r="89" spans="2:14" x14ac:dyDescent="0.25">
      <c r="B89" s="18" t="s">
        <v>2678</v>
      </c>
      <c r="C89" s="351">
        <v>0</v>
      </c>
      <c r="D89" s="351">
        <v>0</v>
      </c>
      <c r="E89" s="351">
        <v>0</v>
      </c>
      <c r="F89" s="351">
        <v>0</v>
      </c>
      <c r="G89" s="351">
        <v>0</v>
      </c>
      <c r="H89" s="351">
        <v>0</v>
      </c>
      <c r="I89" s="351">
        <v>0</v>
      </c>
      <c r="J89" s="351">
        <v>0</v>
      </c>
      <c r="K89" s="351">
        <v>0</v>
      </c>
      <c r="L89" s="351">
        <v>0</v>
      </c>
      <c r="M89" s="351">
        <v>0</v>
      </c>
      <c r="N89" s="351">
        <f>SUM(C89:M89)</f>
        <v>0</v>
      </c>
    </row>
    <row r="90" spans="2:14" x14ac:dyDescent="0.25">
      <c r="B90" s="352" t="s">
        <v>2679</v>
      </c>
      <c r="C90" s="351">
        <v>0</v>
      </c>
      <c r="D90" s="351">
        <v>0</v>
      </c>
      <c r="E90" s="351">
        <v>0</v>
      </c>
      <c r="F90" s="351">
        <v>0</v>
      </c>
      <c r="G90" s="351">
        <v>0</v>
      </c>
      <c r="H90" s="351">
        <v>0</v>
      </c>
      <c r="I90" s="351">
        <v>0</v>
      </c>
      <c r="J90" s="351">
        <v>0</v>
      </c>
      <c r="K90" s="351">
        <v>0</v>
      </c>
      <c r="L90" s="351">
        <v>0</v>
      </c>
      <c r="M90" s="351">
        <v>0</v>
      </c>
      <c r="N90" s="351">
        <f>SUM(C90:M90)</f>
        <v>0</v>
      </c>
    </row>
    <row r="91" spans="2:14" x14ac:dyDescent="0.25">
      <c r="B91" s="352" t="s">
        <v>2680</v>
      </c>
      <c r="C91" s="351">
        <v>0</v>
      </c>
      <c r="D91" s="351">
        <v>0</v>
      </c>
      <c r="E91" s="351">
        <v>0</v>
      </c>
      <c r="F91" s="351">
        <v>0</v>
      </c>
      <c r="G91" s="351">
        <v>0</v>
      </c>
      <c r="H91" s="351">
        <v>0</v>
      </c>
      <c r="I91" s="351">
        <v>0</v>
      </c>
      <c r="J91" s="351">
        <v>0</v>
      </c>
      <c r="K91" s="351">
        <v>0</v>
      </c>
      <c r="L91" s="351">
        <v>0</v>
      </c>
      <c r="M91" s="351">
        <v>0</v>
      </c>
      <c r="N91" s="351">
        <f>SUM(C91:M91)</f>
        <v>0</v>
      </c>
    </row>
    <row r="92" spans="2:14" x14ac:dyDescent="0.25">
      <c r="B92" s="352" t="s">
        <v>2681</v>
      </c>
      <c r="C92" s="351">
        <v>0</v>
      </c>
      <c r="D92" s="351">
        <v>0</v>
      </c>
      <c r="E92" s="351">
        <v>0</v>
      </c>
      <c r="F92" s="351">
        <v>0</v>
      </c>
      <c r="G92" s="351">
        <v>0</v>
      </c>
      <c r="H92" s="351">
        <v>0</v>
      </c>
      <c r="I92" s="351">
        <v>0</v>
      </c>
      <c r="J92" s="351">
        <v>0</v>
      </c>
      <c r="K92" s="351">
        <v>0</v>
      </c>
      <c r="L92" s="351">
        <v>0</v>
      </c>
      <c r="M92" s="351">
        <v>0</v>
      </c>
      <c r="N92" s="351">
        <f>SUM(C92:M92)</f>
        <v>0</v>
      </c>
    </row>
    <row r="93" spans="2:14" x14ac:dyDescent="0.25">
      <c r="B93" s="352" t="s">
        <v>2682</v>
      </c>
      <c r="C93" s="351">
        <v>0</v>
      </c>
      <c r="D93" s="351">
        <v>0</v>
      </c>
      <c r="E93" s="351">
        <v>0</v>
      </c>
      <c r="F93" s="351">
        <v>0</v>
      </c>
      <c r="G93" s="351">
        <v>0</v>
      </c>
      <c r="H93" s="351">
        <v>0</v>
      </c>
      <c r="I93" s="351">
        <v>0</v>
      </c>
      <c r="J93" s="351">
        <v>0</v>
      </c>
      <c r="K93" s="351">
        <v>0</v>
      </c>
      <c r="L93" s="351">
        <v>0</v>
      </c>
      <c r="M93" s="351">
        <v>0</v>
      </c>
      <c r="N93" s="351">
        <f>SUM(C93:M93)</f>
        <v>0</v>
      </c>
    </row>
    <row r="94" spans="2:14" x14ac:dyDescent="0.25">
      <c r="B94" s="338" t="s">
        <v>90</v>
      </c>
      <c r="C94" s="343">
        <f t="shared" ref="C94:N94" si="0">SUM(C89:C93)</f>
        <v>0</v>
      </c>
      <c r="D94" s="343">
        <f t="shared" si="0"/>
        <v>0</v>
      </c>
      <c r="E94" s="343">
        <f t="shared" si="0"/>
        <v>0</v>
      </c>
      <c r="F94" s="343">
        <f t="shared" si="0"/>
        <v>0</v>
      </c>
      <c r="G94" s="343">
        <f t="shared" si="0"/>
        <v>0</v>
      </c>
      <c r="H94" s="343">
        <f t="shared" si="0"/>
        <v>0</v>
      </c>
      <c r="I94" s="343">
        <f t="shared" si="0"/>
        <v>0</v>
      </c>
      <c r="J94" s="343">
        <f t="shared" si="0"/>
        <v>0</v>
      </c>
      <c r="K94" s="343">
        <f t="shared" si="0"/>
        <v>0</v>
      </c>
      <c r="L94" s="343">
        <f t="shared" si="0"/>
        <v>0</v>
      </c>
      <c r="M94" s="343">
        <f t="shared" si="0"/>
        <v>0</v>
      </c>
      <c r="N94" s="343">
        <f t="shared" si="0"/>
        <v>0</v>
      </c>
    </row>
    <row r="95" spans="2:14" x14ac:dyDescent="0.25">
      <c r="B95" s="181"/>
      <c r="C95" s="344"/>
      <c r="D95" s="344"/>
      <c r="E95" s="344"/>
      <c r="F95" s="344"/>
      <c r="G95" s="344"/>
      <c r="H95" s="344"/>
      <c r="I95" s="344"/>
      <c r="J95" s="344"/>
      <c r="K95" s="344"/>
      <c r="L95" s="344"/>
      <c r="M95" s="344"/>
      <c r="N95" s="344"/>
    </row>
    <row r="96" spans="2:14" x14ac:dyDescent="0.25">
      <c r="B96" s="181"/>
      <c r="C96" s="344"/>
      <c r="D96" s="344"/>
      <c r="E96" s="344"/>
      <c r="F96" s="344"/>
      <c r="G96" s="344"/>
      <c r="H96" s="344"/>
      <c r="I96" s="344"/>
      <c r="J96" s="344"/>
      <c r="K96" s="344"/>
      <c r="L96" s="344"/>
      <c r="M96" s="344"/>
      <c r="N96" s="344"/>
    </row>
    <row r="97" spans="2:14" ht="15.75" x14ac:dyDescent="0.25">
      <c r="B97" s="288" t="s">
        <v>2712</v>
      </c>
    </row>
    <row r="98" spans="2:14" x14ac:dyDescent="0.25">
      <c r="B98" s="315" t="s">
        <v>2713</v>
      </c>
      <c r="C98" s="315"/>
      <c r="D98" s="337"/>
      <c r="E98" s="337"/>
      <c r="F98" s="337"/>
      <c r="G98" s="337"/>
      <c r="H98" s="337"/>
      <c r="I98" s="337"/>
      <c r="J98" s="337"/>
      <c r="K98" s="337"/>
      <c r="L98" s="337"/>
      <c r="M98" s="337"/>
      <c r="N98" s="337"/>
    </row>
    <row r="99" spans="2:14" x14ac:dyDescent="0.25">
      <c r="B99" s="234"/>
      <c r="C99" s="234"/>
      <c r="D99" s="234"/>
      <c r="E99" s="234"/>
      <c r="F99" s="234"/>
      <c r="G99" s="234"/>
      <c r="H99" s="234"/>
      <c r="I99" s="234"/>
      <c r="J99" s="234"/>
      <c r="K99" s="234"/>
      <c r="L99" s="234"/>
      <c r="M99" s="234"/>
      <c r="N99" s="234"/>
    </row>
    <row r="100" spans="2:14" x14ac:dyDescent="0.25">
      <c r="B100" s="234"/>
      <c r="C100" s="301" t="s">
        <v>2714</v>
      </c>
      <c r="D100" s="301" t="s">
        <v>2564</v>
      </c>
      <c r="E100" s="301" t="s">
        <v>2565</v>
      </c>
      <c r="F100" s="301" t="s">
        <v>2566</v>
      </c>
      <c r="G100" s="301" t="s">
        <v>2567</v>
      </c>
      <c r="H100" s="301" t="s">
        <v>2568</v>
      </c>
      <c r="I100" s="301" t="s">
        <v>2569</v>
      </c>
      <c r="J100" s="301" t="s">
        <v>2570</v>
      </c>
      <c r="K100" s="301" t="s">
        <v>2715</v>
      </c>
      <c r="L100" s="301" t="s">
        <v>2572</v>
      </c>
      <c r="M100" s="301" t="s">
        <v>88</v>
      </c>
      <c r="N100" s="302" t="s">
        <v>90</v>
      </c>
    </row>
    <row r="101" spans="2:14" x14ac:dyDescent="0.25">
      <c r="B101" s="360" t="s">
        <v>2716</v>
      </c>
      <c r="C101" s="361">
        <v>0</v>
      </c>
      <c r="D101" s="361">
        <v>0</v>
      </c>
      <c r="E101" s="361">
        <v>0</v>
      </c>
      <c r="F101" s="361">
        <v>0</v>
      </c>
      <c r="G101" s="361">
        <v>0</v>
      </c>
      <c r="H101" s="361">
        <v>0</v>
      </c>
      <c r="I101" s="361">
        <v>0</v>
      </c>
      <c r="J101" s="361">
        <v>0</v>
      </c>
      <c r="K101" s="361">
        <v>0</v>
      </c>
      <c r="L101" s="361">
        <v>0</v>
      </c>
      <c r="M101" s="361">
        <v>0</v>
      </c>
      <c r="N101" s="361">
        <f t="shared" ref="N101:N108" si="1">SUM(C101:M101)</f>
        <v>0</v>
      </c>
    </row>
    <row r="102" spans="2:14" x14ac:dyDescent="0.25">
      <c r="B102" s="360" t="s">
        <v>2717</v>
      </c>
      <c r="C102" s="361">
        <v>0</v>
      </c>
      <c r="D102" s="361">
        <v>0</v>
      </c>
      <c r="E102" s="361">
        <v>0</v>
      </c>
      <c r="F102" s="361">
        <v>0</v>
      </c>
      <c r="G102" s="361">
        <v>0</v>
      </c>
      <c r="H102" s="361">
        <v>0</v>
      </c>
      <c r="I102" s="361">
        <v>0</v>
      </c>
      <c r="J102" s="361">
        <v>0</v>
      </c>
      <c r="K102" s="361">
        <v>0</v>
      </c>
      <c r="L102" s="361">
        <v>0</v>
      </c>
      <c r="M102" s="361">
        <v>0</v>
      </c>
      <c r="N102" s="361">
        <f t="shared" si="1"/>
        <v>0</v>
      </c>
    </row>
    <row r="103" spans="2:14" x14ac:dyDescent="0.25">
      <c r="B103" s="360" t="s">
        <v>2718</v>
      </c>
      <c r="C103" s="361">
        <v>0</v>
      </c>
      <c r="D103" s="361">
        <v>0</v>
      </c>
      <c r="E103" s="361">
        <v>0</v>
      </c>
      <c r="F103" s="361">
        <v>0</v>
      </c>
      <c r="G103" s="361">
        <v>0</v>
      </c>
      <c r="H103" s="361">
        <v>0</v>
      </c>
      <c r="I103" s="361">
        <v>0</v>
      </c>
      <c r="J103" s="361">
        <v>0</v>
      </c>
      <c r="K103" s="361">
        <v>0</v>
      </c>
      <c r="L103" s="361">
        <v>0</v>
      </c>
      <c r="M103" s="361">
        <v>0</v>
      </c>
      <c r="N103" s="361">
        <f t="shared" si="1"/>
        <v>0</v>
      </c>
    </row>
    <row r="104" spans="2:14" x14ac:dyDescent="0.25">
      <c r="B104" s="360" t="s">
        <v>2719</v>
      </c>
      <c r="C104" s="361">
        <v>0</v>
      </c>
      <c r="D104" s="361">
        <v>0</v>
      </c>
      <c r="E104" s="361">
        <v>0</v>
      </c>
      <c r="F104" s="361">
        <v>0</v>
      </c>
      <c r="G104" s="361">
        <v>0</v>
      </c>
      <c r="H104" s="361">
        <v>0</v>
      </c>
      <c r="I104" s="361">
        <v>0</v>
      </c>
      <c r="J104" s="361">
        <v>0</v>
      </c>
      <c r="K104" s="361">
        <v>0</v>
      </c>
      <c r="L104" s="361">
        <v>0</v>
      </c>
      <c r="M104" s="361">
        <v>0</v>
      </c>
      <c r="N104" s="361">
        <f t="shared" si="1"/>
        <v>0</v>
      </c>
    </row>
    <row r="105" spans="2:14" x14ac:dyDescent="0.25">
      <c r="B105" s="360" t="s">
        <v>2720</v>
      </c>
      <c r="C105" s="361">
        <v>0</v>
      </c>
      <c r="D105" s="361">
        <v>0</v>
      </c>
      <c r="E105" s="361">
        <v>0</v>
      </c>
      <c r="F105" s="361">
        <v>0</v>
      </c>
      <c r="G105" s="361">
        <v>0</v>
      </c>
      <c r="H105" s="361">
        <v>0</v>
      </c>
      <c r="I105" s="361">
        <v>0</v>
      </c>
      <c r="J105" s="361">
        <v>0</v>
      </c>
      <c r="K105" s="361">
        <v>0</v>
      </c>
      <c r="L105" s="361">
        <v>0</v>
      </c>
      <c r="M105" s="361">
        <v>0</v>
      </c>
      <c r="N105" s="361">
        <f t="shared" si="1"/>
        <v>0</v>
      </c>
    </row>
    <row r="106" spans="2:14" x14ac:dyDescent="0.25">
      <c r="B106" s="360" t="s">
        <v>2721</v>
      </c>
      <c r="C106" s="361">
        <v>0</v>
      </c>
      <c r="D106" s="361">
        <v>0</v>
      </c>
      <c r="E106" s="361">
        <v>0</v>
      </c>
      <c r="F106" s="361">
        <v>0</v>
      </c>
      <c r="G106" s="361">
        <v>0</v>
      </c>
      <c r="H106" s="361">
        <v>0</v>
      </c>
      <c r="I106" s="361">
        <v>0</v>
      </c>
      <c r="J106" s="361">
        <v>0</v>
      </c>
      <c r="K106" s="361">
        <v>0</v>
      </c>
      <c r="L106" s="361">
        <v>0</v>
      </c>
      <c r="M106" s="361">
        <v>0</v>
      </c>
      <c r="N106" s="361">
        <f t="shared" si="1"/>
        <v>0</v>
      </c>
    </row>
    <row r="107" spans="2:14" x14ac:dyDescent="0.25">
      <c r="B107" s="360" t="s">
        <v>2722</v>
      </c>
      <c r="C107" s="361">
        <v>0</v>
      </c>
      <c r="D107" s="361">
        <v>0</v>
      </c>
      <c r="E107" s="361">
        <v>0</v>
      </c>
      <c r="F107" s="361">
        <v>0</v>
      </c>
      <c r="G107" s="361">
        <v>0</v>
      </c>
      <c r="H107" s="361">
        <v>0</v>
      </c>
      <c r="I107" s="361">
        <v>0</v>
      </c>
      <c r="J107" s="361">
        <v>0</v>
      </c>
      <c r="K107" s="361">
        <v>0</v>
      </c>
      <c r="L107" s="361">
        <v>0</v>
      </c>
      <c r="M107" s="361">
        <v>0</v>
      </c>
      <c r="N107" s="361">
        <f t="shared" si="1"/>
        <v>0</v>
      </c>
    </row>
    <row r="108" spans="2:14" x14ac:dyDescent="0.25">
      <c r="B108" s="360" t="s">
        <v>2723</v>
      </c>
      <c r="C108" s="361">
        <v>0</v>
      </c>
      <c r="D108" s="361">
        <v>0</v>
      </c>
      <c r="E108" s="361">
        <v>0</v>
      </c>
      <c r="F108" s="361">
        <v>0</v>
      </c>
      <c r="G108" s="361">
        <v>0</v>
      </c>
      <c r="H108" s="361">
        <v>0</v>
      </c>
      <c r="I108" s="361">
        <v>0</v>
      </c>
      <c r="J108" s="361">
        <v>0</v>
      </c>
      <c r="K108" s="361">
        <v>0</v>
      </c>
      <c r="L108" s="361">
        <v>0</v>
      </c>
      <c r="M108" s="361">
        <v>0</v>
      </c>
      <c r="N108" s="361">
        <f t="shared" si="1"/>
        <v>0</v>
      </c>
    </row>
    <row r="109" spans="2:14" x14ac:dyDescent="0.25">
      <c r="B109" s="338" t="s">
        <v>90</v>
      </c>
      <c r="C109" s="309">
        <f t="shared" ref="C109:N109" si="2">SUM(C101:C108)</f>
        <v>0</v>
      </c>
      <c r="D109" s="309">
        <f t="shared" si="2"/>
        <v>0</v>
      </c>
      <c r="E109" s="309">
        <f t="shared" si="2"/>
        <v>0</v>
      </c>
      <c r="F109" s="309">
        <f t="shared" si="2"/>
        <v>0</v>
      </c>
      <c r="G109" s="309">
        <f t="shared" si="2"/>
        <v>0</v>
      </c>
      <c r="H109" s="309">
        <f t="shared" si="2"/>
        <v>0</v>
      </c>
      <c r="I109" s="309">
        <f t="shared" si="2"/>
        <v>0</v>
      </c>
      <c r="J109" s="309">
        <f t="shared" si="2"/>
        <v>0</v>
      </c>
      <c r="K109" s="309">
        <f t="shared" si="2"/>
        <v>0</v>
      </c>
      <c r="L109" s="309">
        <f t="shared" si="2"/>
        <v>0</v>
      </c>
      <c r="M109" s="309">
        <f t="shared" si="2"/>
        <v>0</v>
      </c>
      <c r="N109" s="309">
        <f t="shared" si="2"/>
        <v>0</v>
      </c>
    </row>
    <row r="110" spans="2:14" x14ac:dyDescent="0.25">
      <c r="C110" s="264"/>
      <c r="D110" s="264"/>
      <c r="E110" s="264"/>
      <c r="F110" s="264"/>
      <c r="G110" s="264"/>
      <c r="H110" s="264"/>
      <c r="I110" s="264"/>
      <c r="J110" s="264"/>
      <c r="K110" s="264"/>
      <c r="L110" s="264"/>
      <c r="M110" s="264"/>
      <c r="N110" s="264"/>
    </row>
    <row r="112" spans="2:14" x14ac:dyDescent="0.25">
      <c r="B112" s="181"/>
      <c r="C112" s="362"/>
      <c r="D112" s="362"/>
      <c r="E112" s="362"/>
      <c r="F112" s="362"/>
      <c r="G112" s="362"/>
      <c r="H112" s="362"/>
      <c r="I112" s="362"/>
      <c r="J112" s="362"/>
      <c r="K112" s="362"/>
      <c r="L112" s="362"/>
      <c r="M112" s="362"/>
      <c r="N112" s="362"/>
    </row>
    <row r="113" spans="2:14" ht="15.75" x14ac:dyDescent="0.25">
      <c r="B113" s="288" t="s">
        <v>2724</v>
      </c>
      <c r="C113" s="362"/>
      <c r="D113" s="362"/>
      <c r="E113" s="362"/>
      <c r="F113" s="362"/>
      <c r="G113" s="362"/>
      <c r="H113" s="362"/>
      <c r="I113" s="362"/>
      <c r="J113" s="362"/>
      <c r="K113" s="362"/>
      <c r="L113" s="362"/>
      <c r="M113" s="362"/>
      <c r="N113" s="362"/>
    </row>
    <row r="114" spans="2:14" x14ac:dyDescent="0.25">
      <c r="B114" s="363" t="s">
        <v>2725</v>
      </c>
      <c r="C114" s="363"/>
      <c r="D114" s="364"/>
      <c r="E114" s="364"/>
      <c r="F114" s="364"/>
    </row>
    <row r="115" spans="2:14" x14ac:dyDescent="0.25">
      <c r="F115" s="365" t="s">
        <v>2726</v>
      </c>
    </row>
    <row r="116" spans="2:14" x14ac:dyDescent="0.25">
      <c r="B116" s="234" t="s">
        <v>2694</v>
      </c>
      <c r="C116" s="366"/>
      <c r="D116" s="366"/>
      <c r="E116" s="366"/>
      <c r="F116" s="366">
        <v>0</v>
      </c>
    </row>
    <row r="117" spans="2:14" x14ac:dyDescent="0.25">
      <c r="B117" s="338" t="s">
        <v>90</v>
      </c>
      <c r="C117" s="309"/>
      <c r="D117" s="309"/>
      <c r="E117" s="309"/>
      <c r="F117" s="309">
        <f>SUM(F116:F116)</f>
        <v>0</v>
      </c>
    </row>
    <row r="119" spans="2:14" ht="15.75" x14ac:dyDescent="0.25">
      <c r="B119" s="288" t="s">
        <v>2727</v>
      </c>
    </row>
    <row r="120" spans="2:14" x14ac:dyDescent="0.25">
      <c r="B120" s="363" t="s">
        <v>2725</v>
      </c>
      <c r="C120" s="363"/>
      <c r="D120" s="364"/>
      <c r="E120" s="364"/>
      <c r="F120" s="364"/>
    </row>
    <row r="121" spans="2:14" x14ac:dyDescent="0.25">
      <c r="F121" s="365" t="s">
        <v>2726</v>
      </c>
    </row>
    <row r="122" spans="2:14" x14ac:dyDescent="0.25">
      <c r="B122" s="18" t="s">
        <v>2728</v>
      </c>
      <c r="F122" s="367">
        <v>0</v>
      </c>
    </row>
    <row r="123" spans="2:14" x14ac:dyDescent="0.25">
      <c r="B123" s="18" t="s">
        <v>2729</v>
      </c>
      <c r="F123" s="367">
        <v>0</v>
      </c>
    </row>
    <row r="124" spans="2:14" x14ac:dyDescent="0.25">
      <c r="B124" s="18" t="s">
        <v>2730</v>
      </c>
      <c r="F124" s="367">
        <v>0</v>
      </c>
    </row>
    <row r="125" spans="2:14" x14ac:dyDescent="0.25">
      <c r="B125" s="18" t="s">
        <v>2731</v>
      </c>
      <c r="C125" s="366"/>
      <c r="D125" s="366"/>
      <c r="E125" s="366"/>
      <c r="F125" s="366">
        <v>0</v>
      </c>
    </row>
    <row r="126" spans="2:14" x14ac:dyDescent="0.25">
      <c r="B126" s="338" t="s">
        <v>90</v>
      </c>
      <c r="C126" s="309"/>
      <c r="D126" s="309"/>
      <c r="E126" s="309"/>
      <c r="F126" s="309">
        <f>SUM(F122:F125)</f>
        <v>0</v>
      </c>
    </row>
    <row r="128" spans="2:14" ht="15.75" x14ac:dyDescent="0.25">
      <c r="B128" s="288" t="s">
        <v>2732</v>
      </c>
    </row>
    <row r="129" spans="2:14" x14ac:dyDescent="0.25">
      <c r="B129" s="363" t="s">
        <v>2385</v>
      </c>
      <c r="C129" s="363"/>
      <c r="D129" s="364"/>
      <c r="E129" s="364"/>
      <c r="F129" s="364"/>
    </row>
    <row r="130" spans="2:14" x14ac:dyDescent="0.25">
      <c r="F130" s="365" t="s">
        <v>2726</v>
      </c>
    </row>
    <row r="131" spans="2:14" x14ac:dyDescent="0.25">
      <c r="B131" s="234" t="s">
        <v>2694</v>
      </c>
      <c r="C131" s="366"/>
      <c r="D131" s="366"/>
      <c r="E131" s="366"/>
      <c r="F131" s="366">
        <v>0</v>
      </c>
    </row>
    <row r="132" spans="2:14" x14ac:dyDescent="0.25">
      <c r="B132" s="338" t="s">
        <v>90</v>
      </c>
      <c r="C132" s="309"/>
      <c r="D132" s="309"/>
      <c r="E132" s="309"/>
      <c r="F132" s="309">
        <f>SUM(F131:F131)</f>
        <v>0</v>
      </c>
    </row>
    <row r="134" spans="2:14" ht="15.75" x14ac:dyDescent="0.25">
      <c r="B134" s="288" t="s">
        <v>2733</v>
      </c>
    </row>
    <row r="135" spans="2:14" x14ac:dyDescent="0.25">
      <c r="B135" s="363" t="s">
        <v>2387</v>
      </c>
      <c r="C135" s="363"/>
      <c r="D135" s="364"/>
      <c r="E135" s="364"/>
      <c r="F135" s="364"/>
    </row>
    <row r="136" spans="2:14" x14ac:dyDescent="0.25">
      <c r="F136" s="365" t="s">
        <v>2726</v>
      </c>
    </row>
    <row r="137" spans="2:14" x14ac:dyDescent="0.25">
      <c r="B137" s="234" t="s">
        <v>2694</v>
      </c>
      <c r="C137" s="366"/>
      <c r="D137" s="366"/>
      <c r="E137" s="366"/>
      <c r="F137" s="366">
        <v>0</v>
      </c>
    </row>
    <row r="138" spans="2:14" x14ac:dyDescent="0.25">
      <c r="B138" s="338" t="s">
        <v>90</v>
      </c>
      <c r="C138" s="309"/>
      <c r="D138" s="309"/>
      <c r="E138" s="309"/>
      <c r="F138" s="309">
        <f>SUM(F137:F137)</f>
        <v>0</v>
      </c>
    </row>
    <row r="141" spans="2:14" ht="15.75" x14ac:dyDescent="0.25">
      <c r="B141" s="288" t="s">
        <v>2734</v>
      </c>
    </row>
    <row r="142" spans="2:14" x14ac:dyDescent="0.25">
      <c r="B142" s="315" t="s">
        <v>2735</v>
      </c>
      <c r="C142" s="315"/>
      <c r="D142" s="337"/>
      <c r="E142" s="337"/>
      <c r="F142" s="337"/>
      <c r="G142" s="337"/>
      <c r="H142" s="337"/>
      <c r="I142" s="337"/>
      <c r="J142" s="337"/>
      <c r="K142" s="337"/>
      <c r="L142" s="337"/>
      <c r="M142" s="337"/>
      <c r="N142" s="337"/>
    </row>
    <row r="143" spans="2:14" x14ac:dyDescent="0.25">
      <c r="B143" s="234"/>
      <c r="C143" s="234"/>
      <c r="D143" s="234"/>
      <c r="E143" s="234"/>
      <c r="F143" s="234"/>
      <c r="G143" s="234"/>
      <c r="H143" s="234"/>
      <c r="I143" s="234"/>
      <c r="J143" s="234"/>
      <c r="K143" s="234"/>
      <c r="L143" s="234"/>
      <c r="M143" s="234"/>
      <c r="N143" s="234"/>
    </row>
    <row r="144" spans="2:14" x14ac:dyDescent="0.25">
      <c r="B144" s="234" t="s">
        <v>2736</v>
      </c>
      <c r="C144" s="301" t="s">
        <v>2714</v>
      </c>
      <c r="D144" s="301" t="s">
        <v>2564</v>
      </c>
      <c r="E144" s="301" t="s">
        <v>2565</v>
      </c>
      <c r="F144" s="301" t="s">
        <v>2566</v>
      </c>
      <c r="G144" s="301" t="s">
        <v>2567</v>
      </c>
      <c r="H144" s="301" t="s">
        <v>2568</v>
      </c>
      <c r="I144" s="301" t="s">
        <v>2569</v>
      </c>
      <c r="J144" s="301" t="s">
        <v>2570</v>
      </c>
      <c r="K144" s="301" t="s">
        <v>2715</v>
      </c>
      <c r="L144" s="301" t="s">
        <v>2572</v>
      </c>
      <c r="M144" s="301" t="s">
        <v>88</v>
      </c>
      <c r="N144" s="302" t="s">
        <v>90</v>
      </c>
    </row>
    <row r="145" spans="2:14" x14ac:dyDescent="0.25">
      <c r="B145" s="18" t="s">
        <v>2737</v>
      </c>
      <c r="C145" s="361">
        <v>0</v>
      </c>
      <c r="D145" s="361">
        <v>0</v>
      </c>
      <c r="E145" s="361">
        <v>0</v>
      </c>
      <c r="F145" s="361">
        <v>0</v>
      </c>
      <c r="G145" s="361">
        <v>0</v>
      </c>
      <c r="H145" s="361">
        <v>0</v>
      </c>
      <c r="I145" s="361">
        <v>0</v>
      </c>
      <c r="J145" s="361">
        <v>0</v>
      </c>
      <c r="K145" s="361">
        <v>0</v>
      </c>
      <c r="L145" s="361">
        <v>0</v>
      </c>
      <c r="M145" s="361">
        <v>0</v>
      </c>
      <c r="N145" s="361">
        <f>SUM(C145:M145)</f>
        <v>0</v>
      </c>
    </row>
    <row r="146" spans="2:14" x14ac:dyDescent="0.25">
      <c r="B146" s="18" t="s">
        <v>2738</v>
      </c>
      <c r="C146" s="361">
        <v>0</v>
      </c>
      <c r="D146" s="361">
        <v>0</v>
      </c>
      <c r="E146" s="361">
        <v>0</v>
      </c>
      <c r="F146" s="361">
        <v>0</v>
      </c>
      <c r="G146" s="361">
        <v>0</v>
      </c>
      <c r="H146" s="361">
        <v>0</v>
      </c>
      <c r="I146" s="361">
        <v>0</v>
      </c>
      <c r="J146" s="361">
        <v>0</v>
      </c>
      <c r="K146" s="361">
        <v>0</v>
      </c>
      <c r="L146" s="361">
        <v>0</v>
      </c>
      <c r="M146" s="361">
        <v>0</v>
      </c>
      <c r="N146" s="361">
        <f>SUM(C146:M146)</f>
        <v>0</v>
      </c>
    </row>
    <row r="147" spans="2:14" x14ac:dyDescent="0.25">
      <c r="B147" s="18" t="s">
        <v>2739</v>
      </c>
      <c r="C147" s="361">
        <v>0</v>
      </c>
      <c r="D147" s="361">
        <v>0</v>
      </c>
      <c r="E147" s="361">
        <v>0</v>
      </c>
      <c r="F147" s="361">
        <v>0</v>
      </c>
      <c r="G147" s="361">
        <v>0</v>
      </c>
      <c r="H147" s="361">
        <v>0</v>
      </c>
      <c r="I147" s="361">
        <v>0</v>
      </c>
      <c r="J147" s="361">
        <v>0</v>
      </c>
      <c r="K147" s="361">
        <v>0</v>
      </c>
      <c r="L147" s="361">
        <v>0</v>
      </c>
      <c r="M147" s="361">
        <v>0</v>
      </c>
      <c r="N147" s="361">
        <f>SUM(C147:M147)</f>
        <v>0</v>
      </c>
    </row>
    <row r="148" spans="2:14" x14ac:dyDescent="0.25">
      <c r="B148" s="18" t="s">
        <v>2740</v>
      </c>
      <c r="C148" s="361">
        <v>0</v>
      </c>
      <c r="D148" s="361">
        <v>0</v>
      </c>
      <c r="E148" s="361">
        <v>0</v>
      </c>
      <c r="F148" s="361">
        <v>0</v>
      </c>
      <c r="G148" s="361">
        <v>0</v>
      </c>
      <c r="H148" s="361">
        <v>0</v>
      </c>
      <c r="I148" s="361">
        <v>0</v>
      </c>
      <c r="J148" s="361">
        <v>0</v>
      </c>
      <c r="K148" s="361">
        <v>0</v>
      </c>
      <c r="L148" s="361">
        <v>0</v>
      </c>
      <c r="M148" s="361">
        <v>0</v>
      </c>
      <c r="N148" s="361">
        <f>SUM(C148:M148)</f>
        <v>0</v>
      </c>
    </row>
    <row r="149" spans="2:14" x14ac:dyDescent="0.25">
      <c r="B149" s="18" t="s">
        <v>731</v>
      </c>
      <c r="C149" s="361">
        <v>0</v>
      </c>
      <c r="D149" s="361">
        <v>0</v>
      </c>
      <c r="E149" s="361">
        <v>0</v>
      </c>
      <c r="F149" s="361">
        <v>0</v>
      </c>
      <c r="G149" s="361">
        <v>0</v>
      </c>
      <c r="H149" s="361">
        <v>0</v>
      </c>
      <c r="I149" s="361">
        <v>0</v>
      </c>
      <c r="J149" s="361">
        <v>0</v>
      </c>
      <c r="K149" s="361">
        <v>0</v>
      </c>
      <c r="L149" s="361">
        <v>0</v>
      </c>
      <c r="M149" s="361">
        <v>0</v>
      </c>
      <c r="N149" s="361">
        <f>SUM(C149:M149)</f>
        <v>0</v>
      </c>
    </row>
    <row r="150" spans="2:14" x14ac:dyDescent="0.25">
      <c r="B150" s="338" t="s">
        <v>90</v>
      </c>
      <c r="C150" s="309">
        <f t="shared" ref="C150:N150" si="3">SUM(C145:C149)</f>
        <v>0</v>
      </c>
      <c r="D150" s="309">
        <f t="shared" si="3"/>
        <v>0</v>
      </c>
      <c r="E150" s="309">
        <f t="shared" si="3"/>
        <v>0</v>
      </c>
      <c r="F150" s="309">
        <f t="shared" si="3"/>
        <v>0</v>
      </c>
      <c r="G150" s="309">
        <f t="shared" si="3"/>
        <v>0</v>
      </c>
      <c r="H150" s="309">
        <f t="shared" si="3"/>
        <v>0</v>
      </c>
      <c r="I150" s="309">
        <f t="shared" si="3"/>
        <v>0</v>
      </c>
      <c r="J150" s="309">
        <f t="shared" si="3"/>
        <v>0</v>
      </c>
      <c r="K150" s="309">
        <f t="shared" si="3"/>
        <v>0</v>
      </c>
      <c r="L150" s="309">
        <f t="shared" si="3"/>
        <v>0</v>
      </c>
      <c r="M150" s="309">
        <f t="shared" si="3"/>
        <v>0</v>
      </c>
      <c r="N150" s="309">
        <f t="shared" si="3"/>
        <v>0</v>
      </c>
    </row>
    <row r="153" spans="2:14" x14ac:dyDescent="0.25">
      <c r="N153" s="225" t="s">
        <v>2445</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8" t="s">
        <v>2741</v>
      </c>
      <c r="C7" s="318"/>
      <c r="D7" s="318"/>
    </row>
    <row r="8" spans="2:4" x14ac:dyDescent="0.25">
      <c r="B8" s="369" t="s">
        <v>2403</v>
      </c>
      <c r="C8" s="370" t="s">
        <v>2742</v>
      </c>
      <c r="D8" s="371" t="s">
        <v>2743</v>
      </c>
    </row>
    <row r="9" spans="2:4" x14ac:dyDescent="0.25">
      <c r="B9" s="372"/>
      <c r="C9" s="373"/>
      <c r="D9" s="374"/>
    </row>
    <row r="10" spans="2:4" x14ac:dyDescent="0.25">
      <c r="B10" s="338" t="s">
        <v>2744</v>
      </c>
      <c r="C10" s="345"/>
      <c r="D10" s="345"/>
    </row>
    <row r="11" spans="2:4" ht="30" x14ac:dyDescent="0.25">
      <c r="B11" s="199" t="s">
        <v>2745</v>
      </c>
      <c r="C11" s="199" t="s">
        <v>2746</v>
      </c>
      <c r="D11" s="490"/>
    </row>
    <row r="12" spans="2:4" x14ac:dyDescent="0.25">
      <c r="B12" s="229"/>
      <c r="C12" s="199"/>
      <c r="D12" s="490"/>
    </row>
    <row r="13" spans="2:4" ht="45" x14ac:dyDescent="0.25">
      <c r="B13" s="229"/>
      <c r="C13" s="199" t="s">
        <v>2747</v>
      </c>
      <c r="D13" s="490"/>
    </row>
    <row r="14" spans="2:4" ht="30" x14ac:dyDescent="0.25">
      <c r="B14" s="213" t="s">
        <v>2748</v>
      </c>
      <c r="C14" s="199" t="s">
        <v>2749</v>
      </c>
      <c r="D14" s="490"/>
    </row>
    <row r="15" spans="2:4" x14ac:dyDescent="0.25">
      <c r="B15" s="213"/>
      <c r="C15" s="375" t="s">
        <v>2750</v>
      </c>
      <c r="D15" s="490"/>
    </row>
    <row r="16" spans="2:4" ht="30" x14ac:dyDescent="0.25">
      <c r="B16" s="213" t="s">
        <v>2751</v>
      </c>
      <c r="C16" s="375" t="s">
        <v>2752</v>
      </c>
      <c r="D16" s="490"/>
    </row>
    <row r="17" spans="2:4" x14ac:dyDescent="0.25">
      <c r="B17" s="376"/>
      <c r="C17" s="375" t="s">
        <v>2753</v>
      </c>
      <c r="D17" s="490"/>
    </row>
    <row r="18" spans="2:4" x14ac:dyDescent="0.25">
      <c r="B18" s="376"/>
      <c r="C18" s="375" t="s">
        <v>2754</v>
      </c>
      <c r="D18" s="490"/>
    </row>
    <row r="19" spans="2:4" x14ac:dyDescent="0.25">
      <c r="B19" s="376"/>
      <c r="C19" s="375" t="s">
        <v>2755</v>
      </c>
      <c r="D19" s="490"/>
    </row>
    <row r="20" spans="2:4" x14ac:dyDescent="0.25">
      <c r="B20" s="376"/>
      <c r="C20" s="375" t="s">
        <v>2756</v>
      </c>
      <c r="D20" s="490"/>
    </row>
    <row r="21" spans="2:4" x14ac:dyDescent="0.25">
      <c r="B21" s="376"/>
      <c r="C21" s="375" t="s">
        <v>2757</v>
      </c>
      <c r="D21" s="490"/>
    </row>
    <row r="22" spans="2:4" ht="29.25" x14ac:dyDescent="0.25">
      <c r="B22" s="376"/>
      <c r="C22" s="375" t="s">
        <v>2758</v>
      </c>
      <c r="D22" s="490"/>
    </row>
    <row r="23" spans="2:4" x14ac:dyDescent="0.25">
      <c r="B23" s="376"/>
      <c r="C23" s="375" t="s">
        <v>2759</v>
      </c>
      <c r="D23" s="490"/>
    </row>
    <row r="24" spans="2:4" x14ac:dyDescent="0.25">
      <c r="B24" s="376"/>
      <c r="C24" s="375" t="s">
        <v>2760</v>
      </c>
      <c r="D24" s="490"/>
    </row>
    <row r="25" spans="2:4" x14ac:dyDescent="0.25">
      <c r="B25" s="376"/>
      <c r="C25" s="375" t="s">
        <v>2761</v>
      </c>
      <c r="D25" s="490"/>
    </row>
    <row r="26" spans="2:4" x14ac:dyDescent="0.25">
      <c r="B26" s="376"/>
      <c r="C26" s="375" t="s">
        <v>2762</v>
      </c>
      <c r="D26" s="490"/>
    </row>
    <row r="27" spans="2:4" x14ac:dyDescent="0.25">
      <c r="B27" s="376"/>
      <c r="C27" s="375"/>
      <c r="D27" s="199"/>
    </row>
    <row r="28" spans="2:4" x14ac:dyDescent="0.25">
      <c r="B28" s="338" t="s">
        <v>2763</v>
      </c>
      <c r="C28" s="303"/>
      <c r="D28" s="303"/>
    </row>
    <row r="29" spans="2:4" ht="30" x14ac:dyDescent="0.25">
      <c r="B29" s="489" t="s">
        <v>2764</v>
      </c>
      <c r="C29" s="199" t="s">
        <v>2765</v>
      </c>
      <c r="D29" s="490"/>
    </row>
    <row r="30" spans="2:4" x14ac:dyDescent="0.25">
      <c r="B30" s="489"/>
      <c r="C30" s="199"/>
      <c r="D30" s="490"/>
    </row>
    <row r="31" spans="2:4" ht="30" x14ac:dyDescent="0.25">
      <c r="B31" s="489"/>
      <c r="C31" s="199" t="s">
        <v>2766</v>
      </c>
      <c r="D31" s="490"/>
    </row>
    <row r="32" spans="2:4" x14ac:dyDescent="0.25">
      <c r="B32" s="489"/>
      <c r="C32" s="283"/>
      <c r="D32" s="490"/>
    </row>
    <row r="33" spans="2:4" x14ac:dyDescent="0.25">
      <c r="B33" s="489"/>
      <c r="C33" s="283" t="s">
        <v>2767</v>
      </c>
      <c r="D33" s="490"/>
    </row>
    <row r="34" spans="2:4" ht="30" x14ac:dyDescent="0.25">
      <c r="B34" s="489" t="s">
        <v>2768</v>
      </c>
      <c r="C34" s="199" t="s">
        <v>2769</v>
      </c>
      <c r="D34" s="490"/>
    </row>
    <row r="35" spans="2:4" x14ac:dyDescent="0.25">
      <c r="B35" s="489"/>
      <c r="C35" s="199"/>
      <c r="D35" s="490"/>
    </row>
    <row r="36" spans="2:4" x14ac:dyDescent="0.25">
      <c r="B36" s="489"/>
      <c r="C36" s="283" t="s">
        <v>2770</v>
      </c>
      <c r="D36" s="490"/>
    </row>
    <row r="37" spans="2:4" ht="30" x14ac:dyDescent="0.25">
      <c r="B37" s="489" t="s">
        <v>2771</v>
      </c>
      <c r="C37" s="199" t="s">
        <v>2772</v>
      </c>
      <c r="D37" s="490"/>
    </row>
    <row r="38" spans="2:4" x14ac:dyDescent="0.25">
      <c r="B38" s="489"/>
      <c r="C38" s="199"/>
      <c r="D38" s="490"/>
    </row>
    <row r="39" spans="2:4" x14ac:dyDescent="0.25">
      <c r="B39" s="489"/>
      <c r="C39" s="283" t="s">
        <v>2773</v>
      </c>
      <c r="D39" s="490"/>
    </row>
    <row r="40" spans="2:4" ht="30" x14ac:dyDescent="0.25">
      <c r="B40" s="489" t="s">
        <v>2774</v>
      </c>
      <c r="C40" s="199" t="s">
        <v>2775</v>
      </c>
      <c r="D40" s="490"/>
    </row>
    <row r="41" spans="2:4" x14ac:dyDescent="0.25">
      <c r="B41" s="489"/>
      <c r="C41" s="199"/>
      <c r="D41" s="490"/>
    </row>
    <row r="42" spans="2:4" ht="30" x14ac:dyDescent="0.25">
      <c r="B42" s="489"/>
      <c r="C42" s="283" t="s">
        <v>2776</v>
      </c>
      <c r="D42" s="490"/>
    </row>
    <row r="43" spans="2:4" ht="45" x14ac:dyDescent="0.25">
      <c r="B43" s="377" t="s">
        <v>2777</v>
      </c>
      <c r="C43" s="206" t="s">
        <v>2778</v>
      </c>
      <c r="D43" s="206"/>
    </row>
    <row r="45" spans="2:4" x14ac:dyDescent="0.25">
      <c r="D45" s="225" t="s">
        <v>2445</v>
      </c>
    </row>
    <row r="56" spans="2:4" ht="15" customHeight="1" x14ac:dyDescent="0.25"/>
    <row r="57" spans="2:4" ht="222.75" customHeight="1" x14ac:dyDescent="0.25"/>
    <row r="58" spans="2:4" ht="203.25" customHeight="1" x14ac:dyDescent="0.25">
      <c r="B58" s="213"/>
      <c r="C58" s="378"/>
      <c r="D58" s="378"/>
    </row>
    <row r="59" spans="2:4" ht="15.75" x14ac:dyDescent="0.25">
      <c r="B59" s="379"/>
      <c r="C59" s="380"/>
      <c r="D59" s="380"/>
    </row>
    <row r="61" spans="2:4" x14ac:dyDescent="0.25">
      <c r="D61" s="38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8"/>
      <c r="C2" s="18"/>
      <c r="D2" s="18"/>
      <c r="E2" s="18"/>
      <c r="F2" s="18"/>
      <c r="G2" s="18"/>
      <c r="H2" s="18"/>
      <c r="I2" s="18"/>
      <c r="J2" s="18"/>
      <c r="K2" s="18"/>
      <c r="L2" s="18"/>
      <c r="M2" s="18"/>
      <c r="N2" s="18"/>
      <c r="O2" s="18"/>
      <c r="P2" s="18"/>
      <c r="Q2" s="18"/>
      <c r="R2" s="18"/>
      <c r="S2" s="18"/>
      <c r="T2" s="18"/>
      <c r="U2" s="18"/>
    </row>
    <row r="3" spans="1:21" ht="15.75" customHeight="1" x14ac:dyDescent="0.25">
      <c r="A3" s="18"/>
      <c r="B3" s="368" t="s">
        <v>2779</v>
      </c>
      <c r="C3" s="318"/>
      <c r="D3" s="318"/>
      <c r="E3" s="318"/>
      <c r="F3" s="318"/>
      <c r="G3" s="318"/>
      <c r="H3" s="318"/>
      <c r="I3" s="318"/>
      <c r="J3" s="318"/>
      <c r="K3" s="318"/>
      <c r="L3" s="318"/>
      <c r="M3" s="318"/>
      <c r="N3" s="318"/>
      <c r="O3" s="318"/>
    </row>
    <row r="4" spans="1:21" ht="15" customHeight="1" x14ac:dyDescent="0.25">
      <c r="A4" s="18"/>
      <c r="B4" s="382" t="s">
        <v>2780</v>
      </c>
      <c r="C4" s="492" t="s">
        <v>2781</v>
      </c>
      <c r="D4" s="492"/>
      <c r="E4" s="492"/>
      <c r="F4" s="492"/>
      <c r="G4" s="492"/>
      <c r="H4" s="492"/>
      <c r="I4" s="492"/>
      <c r="J4" s="492"/>
      <c r="K4" s="492"/>
      <c r="L4" s="492"/>
      <c r="M4" s="492"/>
      <c r="N4" s="492"/>
      <c r="O4" s="492"/>
    </row>
    <row r="5" spans="1:21" ht="15" customHeight="1" x14ac:dyDescent="0.25">
      <c r="A5" s="18"/>
      <c r="B5" s="382"/>
      <c r="C5" s="493" t="s">
        <v>2782</v>
      </c>
      <c r="D5" s="493"/>
      <c r="E5" s="493"/>
      <c r="F5" s="493"/>
      <c r="G5" s="493"/>
      <c r="H5" s="493"/>
      <c r="I5" s="493"/>
      <c r="J5" s="493"/>
      <c r="K5" s="493"/>
      <c r="L5" s="493"/>
      <c r="M5" s="493"/>
      <c r="N5" s="493"/>
      <c r="O5" s="493"/>
    </row>
    <row r="6" spans="1:21" ht="15" customHeight="1" x14ac:dyDescent="0.25">
      <c r="A6" s="18"/>
      <c r="B6" s="383"/>
      <c r="C6" s="384"/>
      <c r="D6" s="384"/>
      <c r="E6" s="318"/>
      <c r="F6" s="318"/>
      <c r="G6" s="318"/>
      <c r="H6" s="318"/>
      <c r="I6" s="318"/>
      <c r="J6" s="318"/>
      <c r="K6" s="318"/>
      <c r="L6" s="318"/>
      <c r="M6" s="318"/>
      <c r="N6" s="318"/>
      <c r="O6" s="318"/>
    </row>
    <row r="7" spans="1:21" ht="15" customHeight="1" x14ac:dyDescent="0.25">
      <c r="A7" s="18"/>
      <c r="B7" s="385" t="s">
        <v>2783</v>
      </c>
      <c r="C7" s="303"/>
      <c r="D7" s="303"/>
      <c r="E7" s="303"/>
      <c r="F7" s="303"/>
      <c r="G7" s="303"/>
      <c r="H7" s="303"/>
      <c r="I7" s="303"/>
      <c r="J7" s="303"/>
      <c r="K7" s="303"/>
      <c r="L7" s="303"/>
      <c r="M7" s="303"/>
      <c r="N7" s="303"/>
      <c r="O7" s="303"/>
    </row>
    <row r="8" spans="1:21" ht="15" customHeight="1" x14ac:dyDescent="0.25">
      <c r="A8" s="18"/>
      <c r="B8" s="199" t="s">
        <v>2784</v>
      </c>
      <c r="C8" s="494"/>
      <c r="D8" s="494"/>
      <c r="E8" s="494"/>
      <c r="F8" s="494"/>
      <c r="G8" s="494"/>
      <c r="H8" s="494"/>
      <c r="I8" s="494"/>
      <c r="J8" s="494"/>
      <c r="K8" s="494"/>
      <c r="L8" s="494"/>
      <c r="M8" s="494"/>
      <c r="N8" s="494"/>
      <c r="O8" s="494"/>
    </row>
    <row r="9" spans="1:21" ht="15" customHeight="1" x14ac:dyDescent="0.25">
      <c r="A9" s="18"/>
      <c r="B9" s="213" t="s">
        <v>2785</v>
      </c>
      <c r="C9" s="495"/>
      <c r="D9" s="495"/>
      <c r="E9" s="495"/>
      <c r="F9" s="495"/>
      <c r="G9" s="495"/>
      <c r="H9" s="495"/>
      <c r="I9" s="495"/>
      <c r="J9" s="495"/>
      <c r="K9" s="495"/>
      <c r="L9" s="495"/>
      <c r="M9" s="495"/>
      <c r="N9" s="495"/>
      <c r="O9" s="495"/>
    </row>
    <row r="10" spans="1:21" x14ac:dyDescent="0.25">
      <c r="A10" s="18"/>
      <c r="B10" s="213"/>
      <c r="C10" s="496"/>
      <c r="D10" s="496"/>
      <c r="E10" s="496"/>
      <c r="F10" s="496"/>
      <c r="G10" s="496"/>
      <c r="H10" s="496"/>
      <c r="I10" s="496"/>
      <c r="J10" s="496"/>
      <c r="K10" s="496"/>
      <c r="L10" s="496"/>
      <c r="M10" s="496"/>
      <c r="N10" s="496"/>
      <c r="O10" s="496"/>
    </row>
    <row r="11" spans="1:21" ht="15.75" customHeight="1" x14ac:dyDescent="0.25">
      <c r="A11" s="18"/>
      <c r="B11" s="385" t="s">
        <v>2786</v>
      </c>
      <c r="C11" s="497" t="s">
        <v>2787</v>
      </c>
      <c r="D11" s="497"/>
      <c r="E11" s="497"/>
      <c r="F11" s="497"/>
      <c r="G11" s="497"/>
      <c r="H11" s="497"/>
      <c r="I11" s="497"/>
      <c r="J11" s="497"/>
      <c r="K11" s="497"/>
      <c r="L11" s="497"/>
      <c r="M11" s="497"/>
      <c r="N11" s="497"/>
      <c r="O11" s="497"/>
    </row>
    <row r="12" spans="1:21" ht="226.5" customHeight="1" x14ac:dyDescent="0.25">
      <c r="A12" s="18"/>
      <c r="B12" s="213" t="s">
        <v>2788</v>
      </c>
      <c r="C12" s="498" t="s">
        <v>2789</v>
      </c>
      <c r="D12" s="499"/>
      <c r="E12" s="499"/>
      <c r="F12" s="499"/>
      <c r="G12" s="499"/>
      <c r="H12" s="499"/>
      <c r="I12" s="499"/>
      <c r="J12" s="499"/>
      <c r="K12" s="499"/>
      <c r="L12" s="499"/>
      <c r="M12" s="499"/>
      <c r="N12" s="499"/>
      <c r="O12" s="500"/>
    </row>
    <row r="13" spans="1:21" x14ac:dyDescent="0.25">
      <c r="A13" s="18"/>
      <c r="B13" s="18"/>
      <c r="C13" s="386"/>
      <c r="D13" s="18"/>
      <c r="E13" s="18"/>
      <c r="F13" s="18"/>
      <c r="G13" s="18"/>
      <c r="H13" s="18"/>
      <c r="I13" s="18"/>
      <c r="J13" s="18"/>
      <c r="K13" s="18"/>
      <c r="L13" s="18"/>
      <c r="M13" s="18"/>
      <c r="N13" s="18"/>
      <c r="O13" s="387"/>
    </row>
    <row r="14" spans="1:21" x14ac:dyDescent="0.25">
      <c r="A14" s="18"/>
      <c r="B14" s="18"/>
      <c r="C14" s="386"/>
      <c r="D14" s="18"/>
      <c r="E14" s="18"/>
      <c r="F14" s="18"/>
      <c r="G14" s="18"/>
      <c r="H14" s="18"/>
      <c r="I14" s="18"/>
      <c r="J14" s="18"/>
      <c r="K14" s="18"/>
      <c r="L14" s="18"/>
      <c r="M14" s="18"/>
      <c r="N14" s="18"/>
      <c r="O14" s="387"/>
    </row>
    <row r="15" spans="1:21" ht="30" x14ac:dyDescent="0.25">
      <c r="A15" s="18"/>
      <c r="B15" s="213" t="s">
        <v>2790</v>
      </c>
      <c r="C15" s="386" t="s">
        <v>2791</v>
      </c>
      <c r="D15" s="18"/>
      <c r="E15" s="18"/>
      <c r="F15" s="18"/>
      <c r="G15" s="18"/>
      <c r="H15" s="18"/>
      <c r="I15" s="18"/>
      <c r="J15" s="18"/>
      <c r="K15" s="18"/>
      <c r="L15" s="18"/>
      <c r="M15" s="18"/>
      <c r="N15" s="18"/>
      <c r="O15" s="387"/>
    </row>
    <row r="16" spans="1:21" x14ac:dyDescent="0.25">
      <c r="A16" s="18"/>
      <c r="B16" s="18"/>
      <c r="C16" s="386"/>
      <c r="D16" s="18"/>
      <c r="E16" s="321"/>
      <c r="F16" s="388"/>
      <c r="G16" s="18"/>
      <c r="H16" s="18"/>
      <c r="I16" s="18"/>
      <c r="J16" s="18"/>
      <c r="K16" s="18"/>
      <c r="L16" s="18"/>
      <c r="M16" s="18"/>
      <c r="N16" s="18"/>
      <c r="O16" s="387"/>
    </row>
    <row r="17" spans="1:15" x14ac:dyDescent="0.25">
      <c r="A17" s="18"/>
      <c r="B17" s="18"/>
      <c r="C17" s="389" t="s">
        <v>2792</v>
      </c>
      <c r="D17" s="18"/>
      <c r="E17" s="321"/>
      <c r="F17" s="388"/>
      <c r="G17" s="18"/>
      <c r="H17" s="18"/>
      <c r="I17" s="18"/>
      <c r="J17" s="18"/>
      <c r="K17" s="18"/>
      <c r="L17" s="18"/>
      <c r="M17" s="18"/>
      <c r="N17" s="18"/>
      <c r="O17" s="387"/>
    </row>
    <row r="18" spans="1:15" x14ac:dyDescent="0.25">
      <c r="A18" s="18"/>
      <c r="B18" s="18"/>
      <c r="C18" s="386" t="s">
        <v>2793</v>
      </c>
      <c r="D18" s="18"/>
      <c r="E18" s="321"/>
      <c r="F18" s="388"/>
      <c r="G18" s="18"/>
      <c r="H18" s="18"/>
      <c r="I18" s="18"/>
      <c r="J18" s="18"/>
      <c r="K18" s="18"/>
      <c r="L18" s="18"/>
      <c r="M18" s="18"/>
      <c r="N18" s="18"/>
      <c r="O18" s="387"/>
    </row>
    <row r="19" spans="1:15" x14ac:dyDescent="0.25">
      <c r="A19" s="18"/>
      <c r="B19" s="18"/>
      <c r="C19" s="386"/>
      <c r="D19" s="18"/>
      <c r="E19" s="321"/>
      <c r="F19" s="388"/>
      <c r="G19" s="18"/>
      <c r="H19" s="18"/>
      <c r="I19" s="18"/>
      <c r="J19" s="18"/>
      <c r="K19" s="18"/>
      <c r="L19" s="18"/>
      <c r="M19" s="18"/>
      <c r="N19" s="18"/>
      <c r="O19" s="387"/>
    </row>
    <row r="20" spans="1:15" x14ac:dyDescent="0.25">
      <c r="A20" s="18"/>
      <c r="B20" s="18"/>
      <c r="C20" s="386"/>
      <c r="D20" s="491" t="s">
        <v>2794</v>
      </c>
      <c r="E20" s="491"/>
      <c r="F20" s="491"/>
      <c r="G20" s="491"/>
      <c r="H20" s="491"/>
      <c r="I20" s="491"/>
      <c r="J20" s="491"/>
      <c r="K20" s="491"/>
      <c r="L20" s="390"/>
      <c r="M20" s="18"/>
      <c r="N20" s="18"/>
      <c r="O20" s="387"/>
    </row>
    <row r="21" spans="1:15" x14ac:dyDescent="0.25">
      <c r="A21" s="18"/>
      <c r="B21" s="18"/>
      <c r="C21" s="386"/>
      <c r="D21" s="18"/>
      <c r="E21" s="18"/>
      <c r="F21" s="18"/>
      <c r="G21" s="18"/>
      <c r="H21" s="18"/>
      <c r="I21" s="18"/>
      <c r="J21" s="18"/>
      <c r="K21" s="18"/>
      <c r="L21" s="18"/>
      <c r="M21" s="18"/>
      <c r="N21" s="18"/>
      <c r="O21" s="387"/>
    </row>
    <row r="22" spans="1:15" ht="15.75" thickBot="1" x14ac:dyDescent="0.3">
      <c r="A22" s="18"/>
      <c r="B22" s="18"/>
      <c r="C22" s="391" t="s">
        <v>2795</v>
      </c>
      <c r="D22" s="392" t="s">
        <v>2796</v>
      </c>
      <c r="E22" s="392" t="s">
        <v>2797</v>
      </c>
      <c r="F22" s="392" t="s">
        <v>2798</v>
      </c>
      <c r="G22" s="392" t="s">
        <v>2799</v>
      </c>
      <c r="H22" s="392" t="s">
        <v>2800</v>
      </c>
      <c r="I22" s="392" t="s">
        <v>2801</v>
      </c>
      <c r="J22" s="392" t="s">
        <v>2802</v>
      </c>
      <c r="K22" s="392" t="s">
        <v>2803</v>
      </c>
      <c r="L22" s="392" t="s">
        <v>2804</v>
      </c>
      <c r="M22" s="18"/>
      <c r="N22" s="18"/>
      <c r="O22" s="387"/>
    </row>
    <row r="23" spans="1:15" x14ac:dyDescent="0.25">
      <c r="A23" s="18"/>
      <c r="B23" s="18"/>
      <c r="C23" s="393">
        <v>266666.67</v>
      </c>
      <c r="D23" s="388">
        <v>266666.67</v>
      </c>
      <c r="E23" s="388">
        <v>266666.67</v>
      </c>
      <c r="F23" s="388">
        <v>133333.32999999999</v>
      </c>
      <c r="G23" s="388">
        <v>66666.67</v>
      </c>
      <c r="H23" s="321" t="s">
        <v>2805</v>
      </c>
      <c r="I23" s="321" t="s">
        <v>2805</v>
      </c>
      <c r="J23" s="321" t="s">
        <v>2805</v>
      </c>
      <c r="K23" s="321" t="s">
        <v>2805</v>
      </c>
      <c r="L23" s="321" t="s">
        <v>2805</v>
      </c>
      <c r="M23" s="18"/>
      <c r="N23" s="18"/>
      <c r="O23" s="387"/>
    </row>
    <row r="24" spans="1:15" x14ac:dyDescent="0.25">
      <c r="A24" s="18"/>
      <c r="B24" s="18"/>
      <c r="C24" s="393"/>
      <c r="D24" s="388"/>
      <c r="E24" s="388"/>
      <c r="F24" s="388"/>
      <c r="G24" s="388"/>
      <c r="H24" s="321"/>
      <c r="I24" s="321"/>
      <c r="J24" s="321"/>
      <c r="K24" s="321"/>
      <c r="L24" s="321"/>
      <c r="M24" s="18"/>
      <c r="N24" s="18"/>
      <c r="O24" s="387"/>
    </row>
    <row r="25" spans="1:15" x14ac:dyDescent="0.25">
      <c r="A25" s="18"/>
      <c r="B25" s="18"/>
      <c r="C25" s="393"/>
      <c r="D25" s="388"/>
      <c r="E25" s="388"/>
      <c r="F25" s="388"/>
      <c r="G25" s="388"/>
      <c r="H25" s="321"/>
      <c r="I25" s="321"/>
      <c r="J25" s="321"/>
      <c r="K25" s="321"/>
      <c r="L25" s="321"/>
      <c r="M25" s="18"/>
      <c r="N25" s="18"/>
      <c r="O25" s="387"/>
    </row>
    <row r="26" spans="1:15" x14ac:dyDescent="0.25">
      <c r="A26" s="18"/>
      <c r="B26" s="18"/>
      <c r="C26" s="393"/>
      <c r="D26" s="388"/>
      <c r="E26" s="388"/>
      <c r="F26" s="388"/>
      <c r="G26" s="388"/>
      <c r="H26" s="321"/>
      <c r="I26" s="321"/>
      <c r="J26" s="321"/>
      <c r="K26" s="321"/>
      <c r="L26" s="321"/>
      <c r="M26" s="18"/>
      <c r="N26" s="18"/>
      <c r="O26" s="387"/>
    </row>
    <row r="27" spans="1:15" x14ac:dyDescent="0.25">
      <c r="A27" s="18"/>
      <c r="B27" s="18"/>
      <c r="C27" s="386" t="s">
        <v>2806</v>
      </c>
      <c r="D27" s="388"/>
      <c r="E27" s="388"/>
      <c r="F27" s="388"/>
      <c r="G27" s="388"/>
      <c r="H27" s="321"/>
      <c r="I27" s="321"/>
      <c r="J27" s="321"/>
      <c r="K27" s="321"/>
      <c r="L27" s="321"/>
      <c r="M27" s="18"/>
      <c r="N27" s="18"/>
      <c r="O27" s="387"/>
    </row>
    <row r="28" spans="1:15" x14ac:dyDescent="0.25">
      <c r="A28" s="18"/>
      <c r="B28" s="18"/>
      <c r="C28" s="386"/>
      <c r="D28" s="388"/>
      <c r="E28" s="388"/>
      <c r="F28" s="388"/>
      <c r="G28" s="388"/>
      <c r="H28" s="321"/>
      <c r="I28" s="321"/>
      <c r="J28" s="321"/>
      <c r="K28" s="321"/>
      <c r="L28" s="321"/>
      <c r="M28" s="18"/>
      <c r="N28" s="18"/>
      <c r="O28" s="387"/>
    </row>
    <row r="29" spans="1:15" x14ac:dyDescent="0.25">
      <c r="A29" s="18"/>
      <c r="B29" s="18"/>
      <c r="C29" s="389" t="s">
        <v>2792</v>
      </c>
      <c r="D29" s="18"/>
      <c r="E29" s="18"/>
      <c r="F29" s="18"/>
      <c r="G29" s="18"/>
      <c r="H29" s="18"/>
      <c r="I29" s="18"/>
      <c r="J29" s="18"/>
      <c r="K29" s="18"/>
      <c r="L29" s="18"/>
      <c r="M29" s="18"/>
      <c r="N29" s="18"/>
      <c r="O29" s="387"/>
    </row>
    <row r="30" spans="1:15" x14ac:dyDescent="0.25">
      <c r="A30" s="18"/>
      <c r="B30" s="18"/>
      <c r="C30" s="386" t="s">
        <v>2807</v>
      </c>
      <c r="D30" s="18"/>
      <c r="E30" s="18"/>
      <c r="F30" s="18"/>
      <c r="G30" s="18"/>
      <c r="H30" s="18"/>
      <c r="I30" s="18"/>
      <c r="J30" s="18"/>
      <c r="K30" s="18"/>
      <c r="L30" s="18"/>
      <c r="M30" s="18"/>
      <c r="N30" s="18"/>
      <c r="O30" s="387"/>
    </row>
    <row r="31" spans="1:15" x14ac:dyDescent="0.25">
      <c r="A31" s="18"/>
      <c r="B31" s="18"/>
      <c r="C31" s="386" t="s">
        <v>2808</v>
      </c>
      <c r="D31" s="394"/>
      <c r="E31" s="394"/>
      <c r="F31" s="394"/>
      <c r="G31" s="394"/>
      <c r="H31" s="394"/>
      <c r="I31" s="394"/>
      <c r="J31" s="394"/>
      <c r="K31" s="394"/>
      <c r="L31" s="394"/>
      <c r="M31" s="18"/>
      <c r="N31" s="18"/>
      <c r="O31" s="387"/>
    </row>
    <row r="32" spans="1:15" x14ac:dyDescent="0.25">
      <c r="A32" s="18"/>
      <c r="B32" s="18"/>
      <c r="C32" s="389"/>
      <c r="D32" s="394"/>
      <c r="E32" s="394"/>
      <c r="F32" s="394"/>
      <c r="G32" s="394"/>
      <c r="H32" s="394"/>
      <c r="I32" s="394"/>
      <c r="J32" s="394"/>
      <c r="K32" s="394"/>
      <c r="L32" s="394"/>
      <c r="M32" s="18"/>
      <c r="N32" s="18"/>
      <c r="O32" s="387"/>
    </row>
    <row r="33" spans="1:15" x14ac:dyDescent="0.25">
      <c r="A33" s="18"/>
      <c r="B33" s="18"/>
      <c r="C33" s="386"/>
      <c r="D33" s="491" t="s">
        <v>2794</v>
      </c>
      <c r="E33" s="491"/>
      <c r="F33" s="491"/>
      <c r="G33" s="491"/>
      <c r="H33" s="491"/>
      <c r="I33" s="491"/>
      <c r="J33" s="491"/>
      <c r="K33" s="491"/>
      <c r="L33" s="390"/>
      <c r="M33" s="18"/>
      <c r="N33" s="18"/>
      <c r="O33" s="387"/>
    </row>
    <row r="34" spans="1:15" x14ac:dyDescent="0.25">
      <c r="A34" s="18"/>
      <c r="B34" s="18"/>
      <c r="C34" s="386"/>
      <c r="D34" s="18"/>
      <c r="E34" s="18"/>
      <c r="F34" s="18"/>
      <c r="G34" s="18"/>
      <c r="H34" s="18"/>
      <c r="I34" s="18"/>
      <c r="J34" s="18"/>
      <c r="K34" s="18"/>
      <c r="L34" s="18"/>
      <c r="M34" s="18"/>
      <c r="N34" s="18"/>
      <c r="O34" s="387"/>
    </row>
    <row r="35" spans="1:15" ht="15.75" thickBot="1" x14ac:dyDescent="0.3">
      <c r="A35" s="18"/>
      <c r="B35" s="18"/>
      <c r="C35" s="391" t="s">
        <v>2795</v>
      </c>
      <c r="D35" s="392" t="s">
        <v>2796</v>
      </c>
      <c r="E35" s="392" t="s">
        <v>2797</v>
      </c>
      <c r="F35" s="392" t="s">
        <v>2798</v>
      </c>
      <c r="G35" s="392" t="s">
        <v>2799</v>
      </c>
      <c r="H35" s="392" t="s">
        <v>2800</v>
      </c>
      <c r="I35" s="392" t="s">
        <v>2801</v>
      </c>
      <c r="J35" s="392" t="s">
        <v>2802</v>
      </c>
      <c r="K35" s="392" t="s">
        <v>2803</v>
      </c>
      <c r="L35" s="392" t="s">
        <v>2804</v>
      </c>
      <c r="M35" s="18"/>
      <c r="N35" s="18"/>
      <c r="O35" s="387"/>
    </row>
    <row r="36" spans="1:15" x14ac:dyDescent="0.25">
      <c r="A36" s="18"/>
      <c r="B36" s="18"/>
      <c r="C36" s="395" t="s">
        <v>2805</v>
      </c>
      <c r="D36" s="321" t="s">
        <v>2805</v>
      </c>
      <c r="E36" s="396">
        <v>571428.56999999995</v>
      </c>
      <c r="F36" s="396">
        <v>285714.28999999998</v>
      </c>
      <c r="G36" s="396">
        <v>142857.14000000001</v>
      </c>
      <c r="H36" s="321" t="s">
        <v>2805</v>
      </c>
      <c r="I36" s="321" t="s">
        <v>2805</v>
      </c>
      <c r="J36" s="321" t="s">
        <v>2805</v>
      </c>
      <c r="K36" s="321" t="s">
        <v>2805</v>
      </c>
      <c r="L36" s="321" t="s">
        <v>2805</v>
      </c>
      <c r="M36" s="18"/>
      <c r="N36" s="18"/>
      <c r="O36" s="387"/>
    </row>
    <row r="37" spans="1:15" x14ac:dyDescent="0.25">
      <c r="A37" s="18"/>
      <c r="B37" s="18"/>
      <c r="C37" s="386"/>
      <c r="D37" s="18"/>
      <c r="E37" s="18"/>
      <c r="F37" s="18"/>
      <c r="G37" s="18"/>
      <c r="H37" s="18"/>
      <c r="I37" s="18"/>
      <c r="J37" s="18"/>
      <c r="K37" s="18"/>
      <c r="L37" s="18"/>
      <c r="M37" s="18"/>
      <c r="N37" s="18"/>
      <c r="O37" s="387"/>
    </row>
    <row r="38" spans="1:15" x14ac:dyDescent="0.25">
      <c r="A38" s="18"/>
      <c r="B38" s="18"/>
      <c r="C38" s="386"/>
      <c r="D38" s="18"/>
      <c r="E38" s="18"/>
      <c r="F38" s="18"/>
      <c r="G38" s="18"/>
      <c r="H38" s="18"/>
      <c r="I38" s="18"/>
      <c r="J38" s="18"/>
      <c r="K38" s="18"/>
      <c r="L38" s="18"/>
      <c r="M38" s="18"/>
      <c r="N38" s="18"/>
      <c r="O38" s="387"/>
    </row>
    <row r="39" spans="1:15" x14ac:dyDescent="0.25">
      <c r="A39" s="18"/>
      <c r="B39" s="18"/>
      <c r="C39" s="386" t="s">
        <v>2809</v>
      </c>
      <c r="D39" s="18"/>
      <c r="E39" s="18"/>
      <c r="F39" s="18"/>
      <c r="G39" s="18"/>
      <c r="H39" s="18"/>
      <c r="I39" s="18"/>
      <c r="J39" s="18"/>
      <c r="K39" s="18"/>
      <c r="L39" s="18"/>
      <c r="M39" s="18"/>
      <c r="N39" s="18"/>
      <c r="O39" s="387"/>
    </row>
    <row r="40" spans="1:15" x14ac:dyDescent="0.25">
      <c r="A40" s="18"/>
      <c r="B40" s="18"/>
      <c r="C40" s="386"/>
      <c r="D40" s="18"/>
      <c r="E40" s="18"/>
      <c r="F40" s="18"/>
      <c r="G40" s="18"/>
      <c r="H40" s="18"/>
      <c r="I40" s="18"/>
      <c r="J40" s="18"/>
      <c r="K40" s="18"/>
      <c r="L40" s="18"/>
      <c r="M40" s="18"/>
      <c r="N40" s="18"/>
      <c r="O40" s="387"/>
    </row>
    <row r="41" spans="1:15" x14ac:dyDescent="0.25">
      <c r="A41" s="18"/>
      <c r="B41" s="18"/>
      <c r="C41" s="389" t="s">
        <v>2792</v>
      </c>
      <c r="D41" s="18"/>
      <c r="E41" s="18"/>
      <c r="F41" s="18"/>
      <c r="G41" s="18"/>
      <c r="H41" s="18"/>
      <c r="I41" s="18"/>
      <c r="J41" s="18"/>
      <c r="K41" s="18"/>
      <c r="L41" s="18"/>
      <c r="M41" s="18"/>
      <c r="N41" s="18"/>
      <c r="O41" s="387"/>
    </row>
    <row r="42" spans="1:15" x14ac:dyDescent="0.25">
      <c r="A42" s="18"/>
      <c r="B42" s="18"/>
      <c r="C42" s="386" t="s">
        <v>2810</v>
      </c>
      <c r="D42" s="18"/>
      <c r="E42" s="18"/>
      <c r="F42" s="18"/>
      <c r="G42" s="18"/>
      <c r="H42" s="18"/>
      <c r="I42" s="18"/>
      <c r="J42" s="18"/>
      <c r="K42" s="18"/>
      <c r="L42" s="18"/>
      <c r="M42" s="18"/>
      <c r="N42" s="18"/>
      <c r="O42" s="387"/>
    </row>
    <row r="43" spans="1:15" x14ac:dyDescent="0.25">
      <c r="A43" s="18"/>
      <c r="B43" s="18"/>
      <c r="C43" s="386" t="s">
        <v>2811</v>
      </c>
      <c r="D43" s="394"/>
      <c r="E43" s="394"/>
      <c r="F43" s="394"/>
      <c r="G43" s="394"/>
      <c r="H43" s="394"/>
      <c r="I43" s="394"/>
      <c r="J43" s="394"/>
      <c r="K43" s="394"/>
      <c r="L43" s="394"/>
      <c r="M43" s="18"/>
      <c r="N43" s="18"/>
      <c r="O43" s="387"/>
    </row>
    <row r="44" spans="1:15" x14ac:dyDescent="0.25">
      <c r="A44" s="18"/>
      <c r="B44" s="18"/>
      <c r="C44" s="386"/>
      <c r="D44" s="394"/>
      <c r="E44" s="394"/>
      <c r="F44" s="394"/>
      <c r="G44" s="394"/>
      <c r="H44" s="394"/>
      <c r="I44" s="394"/>
      <c r="J44" s="394"/>
      <c r="K44" s="394"/>
      <c r="L44" s="394"/>
      <c r="M44" s="18"/>
      <c r="N44" s="18"/>
      <c r="O44" s="387"/>
    </row>
    <row r="45" spans="1:15" x14ac:dyDescent="0.25">
      <c r="A45" s="18"/>
      <c r="B45" s="18"/>
      <c r="C45" s="386"/>
      <c r="D45" s="18"/>
      <c r="E45" s="321"/>
      <c r="F45" s="321"/>
      <c r="G45" s="394"/>
      <c r="H45" s="394"/>
      <c r="I45" s="394"/>
      <c r="J45" s="394"/>
      <c r="K45" s="394"/>
      <c r="L45" s="394"/>
      <c r="M45" s="18"/>
      <c r="N45" s="18"/>
      <c r="O45" s="387"/>
    </row>
    <row r="46" spans="1:15" x14ac:dyDescent="0.25">
      <c r="A46" s="18"/>
      <c r="B46" s="18"/>
      <c r="C46" s="389"/>
      <c r="D46" s="394"/>
      <c r="E46" s="394"/>
      <c r="F46" s="394"/>
      <c r="G46" s="394"/>
      <c r="H46" s="394"/>
      <c r="I46" s="394"/>
      <c r="J46" s="394"/>
      <c r="K46" s="394"/>
      <c r="L46" s="394"/>
      <c r="M46" s="18"/>
      <c r="N46" s="18"/>
      <c r="O46" s="387"/>
    </row>
    <row r="47" spans="1:15" x14ac:dyDescent="0.25">
      <c r="A47" s="18"/>
      <c r="B47" s="18"/>
      <c r="C47" s="386"/>
      <c r="D47" s="491" t="s">
        <v>2812</v>
      </c>
      <c r="E47" s="491"/>
      <c r="F47" s="491"/>
      <c r="G47" s="491"/>
      <c r="H47" s="491"/>
      <c r="I47" s="491"/>
      <c r="J47" s="491"/>
      <c r="K47" s="491"/>
      <c r="L47" s="390"/>
      <c r="M47" s="18"/>
      <c r="N47" s="18"/>
      <c r="O47" s="387"/>
    </row>
    <row r="48" spans="1:15" x14ac:dyDescent="0.25">
      <c r="A48" s="18"/>
      <c r="B48" s="18"/>
      <c r="C48" s="386"/>
      <c r="D48" s="18"/>
      <c r="E48" s="18"/>
      <c r="F48" s="18"/>
      <c r="G48" s="18"/>
      <c r="H48" s="18"/>
      <c r="I48" s="18"/>
      <c r="J48" s="18"/>
      <c r="K48" s="18"/>
      <c r="L48" s="18"/>
      <c r="M48" s="18"/>
      <c r="N48" s="18"/>
      <c r="O48" s="387"/>
    </row>
    <row r="49" spans="1:15" ht="15.75" thickBot="1" x14ac:dyDescent="0.3">
      <c r="A49" s="18"/>
      <c r="B49" s="18"/>
      <c r="C49" s="391" t="s">
        <v>2795</v>
      </c>
      <c r="D49" s="392" t="s">
        <v>2796</v>
      </c>
      <c r="E49" s="392" t="s">
        <v>2797</v>
      </c>
      <c r="F49" s="392" t="s">
        <v>2798</v>
      </c>
      <c r="G49" s="392" t="s">
        <v>2799</v>
      </c>
      <c r="H49" s="392" t="s">
        <v>2800</v>
      </c>
      <c r="I49" s="392" t="s">
        <v>2801</v>
      </c>
      <c r="J49" s="392" t="s">
        <v>2802</v>
      </c>
      <c r="K49" s="392" t="s">
        <v>2803</v>
      </c>
      <c r="L49" s="392" t="s">
        <v>2804</v>
      </c>
      <c r="M49" s="18"/>
      <c r="N49" s="18"/>
      <c r="O49" s="387"/>
    </row>
    <row r="50" spans="1:15" x14ac:dyDescent="0.25">
      <c r="A50" s="18"/>
      <c r="B50" s="18"/>
      <c r="C50" s="395" t="s">
        <v>2805</v>
      </c>
      <c r="D50" s="321" t="s">
        <v>2805</v>
      </c>
      <c r="E50" s="321" t="s">
        <v>2805</v>
      </c>
      <c r="F50" s="321" t="s">
        <v>2805</v>
      </c>
      <c r="G50" s="388">
        <v>1000000</v>
      </c>
      <c r="H50" s="321" t="s">
        <v>2805</v>
      </c>
      <c r="I50" s="321" t="s">
        <v>2805</v>
      </c>
      <c r="J50" s="321" t="s">
        <v>2805</v>
      </c>
      <c r="K50" s="321" t="s">
        <v>2805</v>
      </c>
      <c r="L50" s="321" t="s">
        <v>2805</v>
      </c>
      <c r="M50" s="18"/>
      <c r="N50" s="18"/>
      <c r="O50" s="387"/>
    </row>
    <row r="51" spans="1:15" x14ac:dyDescent="0.25">
      <c r="A51" s="18"/>
      <c r="B51" s="18"/>
      <c r="C51" s="386"/>
      <c r="D51" s="18"/>
      <c r="E51" s="18"/>
      <c r="F51" s="18"/>
      <c r="G51" s="18"/>
      <c r="H51" s="18"/>
      <c r="I51" s="18"/>
      <c r="J51" s="18"/>
      <c r="K51" s="18"/>
      <c r="L51" s="18"/>
      <c r="M51" s="18"/>
      <c r="N51" s="18"/>
      <c r="O51" s="387"/>
    </row>
    <row r="52" spans="1:15" ht="15.75" thickBot="1" x14ac:dyDescent="0.3">
      <c r="A52" s="18"/>
      <c r="B52" s="397"/>
      <c r="C52" s="398"/>
      <c r="D52" s="397"/>
      <c r="E52" s="397"/>
      <c r="F52" s="397"/>
      <c r="G52" s="397"/>
      <c r="H52" s="397"/>
      <c r="I52" s="397"/>
      <c r="J52" s="397"/>
      <c r="K52" s="397"/>
      <c r="L52" s="397"/>
      <c r="M52" s="397"/>
      <c r="N52" s="397"/>
      <c r="O52" s="399"/>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5" t="s">
        <v>2445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00" customFormat="1" x14ac:dyDescent="0.25"/>
    <row r="2" spans="2:4" s="400" customFormat="1" x14ac:dyDescent="0.25"/>
    <row r="3" spans="2:4" s="400" customFormat="1" x14ac:dyDescent="0.25"/>
    <row r="4" spans="2:4" s="400" customFormat="1" x14ac:dyDescent="0.25"/>
    <row r="5" spans="2:4" s="400" customFormat="1" x14ac:dyDescent="0.25"/>
    <row r="6" spans="2:4" s="400" customFormat="1" ht="16.5" thickBot="1" x14ac:dyDescent="0.3">
      <c r="B6" s="401" t="s">
        <v>2813</v>
      </c>
    </row>
    <row r="7" spans="2:4" s="400" customFormat="1" ht="15.75" thickBot="1" x14ac:dyDescent="0.3">
      <c r="B7" s="402" t="s">
        <v>2406</v>
      </c>
      <c r="C7" s="503" t="s">
        <v>2742</v>
      </c>
      <c r="D7" s="504"/>
    </row>
    <row r="8" spans="2:4" s="400" customFormat="1" ht="15.75" thickBot="1" x14ac:dyDescent="0.3">
      <c r="B8" s="403" t="s">
        <v>2814</v>
      </c>
      <c r="C8" s="505"/>
      <c r="D8" s="506"/>
    </row>
    <row r="9" spans="2:4" s="400" customFormat="1" x14ac:dyDescent="0.25">
      <c r="B9" s="404" t="s">
        <v>2415</v>
      </c>
      <c r="C9" s="507" t="s">
        <v>2815</v>
      </c>
      <c r="D9" s="508"/>
    </row>
    <row r="10" spans="2:4" s="400" customFormat="1" x14ac:dyDescent="0.25">
      <c r="B10" s="405" t="s">
        <v>2416</v>
      </c>
      <c r="C10" s="501" t="s">
        <v>2816</v>
      </c>
      <c r="D10" s="502"/>
    </row>
    <row r="11" spans="2:4" s="400" customFormat="1" x14ac:dyDescent="0.25">
      <c r="B11" s="405" t="s">
        <v>2418</v>
      </c>
      <c r="C11" s="501" t="s">
        <v>2817</v>
      </c>
      <c r="D11" s="502"/>
    </row>
    <row r="12" spans="2:4" s="400" customFormat="1" x14ac:dyDescent="0.25">
      <c r="B12" s="405" t="s">
        <v>2419</v>
      </c>
      <c r="C12" s="501" t="s">
        <v>2818</v>
      </c>
      <c r="D12" s="502"/>
    </row>
    <row r="13" spans="2:4" s="400" customFormat="1" x14ac:dyDescent="0.25">
      <c r="B13" s="405" t="s">
        <v>2420</v>
      </c>
      <c r="C13" s="501" t="s">
        <v>2819</v>
      </c>
      <c r="D13" s="502"/>
    </row>
    <row r="14" spans="2:4" s="400" customFormat="1" x14ac:dyDescent="0.25">
      <c r="B14" s="405" t="s">
        <v>2421</v>
      </c>
      <c r="C14" s="501" t="s">
        <v>2820</v>
      </c>
      <c r="D14" s="502"/>
    </row>
    <row r="15" spans="2:4" s="400" customFormat="1" x14ac:dyDescent="0.25">
      <c r="B15" s="405" t="s">
        <v>2422</v>
      </c>
      <c r="C15" s="509" t="s">
        <v>2821</v>
      </c>
      <c r="D15" s="510"/>
    </row>
    <row r="16" spans="2:4" s="400" customFormat="1" x14ac:dyDescent="0.25">
      <c r="B16" s="405" t="s">
        <v>2423</v>
      </c>
      <c r="C16" s="501" t="s">
        <v>2822</v>
      </c>
      <c r="D16" s="502"/>
    </row>
    <row r="17" spans="2:4" s="400" customFormat="1" x14ac:dyDescent="0.25">
      <c r="B17" s="406" t="s">
        <v>2424</v>
      </c>
      <c r="C17" s="501" t="s">
        <v>2823</v>
      </c>
      <c r="D17" s="502"/>
    </row>
    <row r="18" spans="2:4" s="400" customFormat="1" ht="30" customHeight="1" x14ac:dyDescent="0.25">
      <c r="B18" s="405" t="s">
        <v>2425</v>
      </c>
      <c r="C18" s="511" t="s">
        <v>2824</v>
      </c>
      <c r="D18" s="512"/>
    </row>
    <row r="19" spans="2:4" s="400" customFormat="1" x14ac:dyDescent="0.25">
      <c r="B19" s="407" t="s">
        <v>2427</v>
      </c>
      <c r="C19" s="501" t="s">
        <v>2825</v>
      </c>
      <c r="D19" s="502"/>
    </row>
    <row r="20" spans="2:4" s="400" customFormat="1" x14ac:dyDescent="0.25">
      <c r="B20" s="405" t="s">
        <v>2429</v>
      </c>
      <c r="C20" s="501" t="s">
        <v>2826</v>
      </c>
      <c r="D20" s="502"/>
    </row>
    <row r="21" spans="2:4" s="400" customFormat="1" x14ac:dyDescent="0.25">
      <c r="B21" s="405" t="s">
        <v>2443</v>
      </c>
      <c r="C21" s="501" t="s">
        <v>2827</v>
      </c>
      <c r="D21" s="502"/>
    </row>
    <row r="22" spans="2:4" s="400" customFormat="1" ht="30.75" thickBot="1" x14ac:dyDescent="0.3">
      <c r="B22" s="408" t="s">
        <v>2444</v>
      </c>
      <c r="C22" s="513" t="s">
        <v>2828</v>
      </c>
      <c r="D22" s="514"/>
    </row>
    <row r="23" spans="2:4" s="400" customFormat="1" ht="15.75" thickBot="1" x14ac:dyDescent="0.3">
      <c r="B23" s="409"/>
      <c r="C23" s="410"/>
      <c r="D23" s="411"/>
    </row>
    <row r="24" spans="2:4" s="400" customFormat="1" ht="15.75" thickBot="1" x14ac:dyDescent="0.3">
      <c r="B24" s="402" t="s">
        <v>2406</v>
      </c>
      <c r="C24" s="515" t="s">
        <v>2742</v>
      </c>
      <c r="D24" s="516"/>
    </row>
    <row r="25" spans="2:4" s="400" customFormat="1" ht="15.75" thickBot="1" x14ac:dyDescent="0.3">
      <c r="B25" s="403" t="s">
        <v>2829</v>
      </c>
      <c r="C25" s="517"/>
      <c r="D25" s="518"/>
    </row>
    <row r="26" spans="2:4" s="400" customFormat="1" x14ac:dyDescent="0.25">
      <c r="B26" s="412" t="s">
        <v>2448</v>
      </c>
      <c r="C26" s="519" t="s">
        <v>2830</v>
      </c>
      <c r="D26" s="520"/>
    </row>
    <row r="27" spans="2:4" s="400" customFormat="1" x14ac:dyDescent="0.25">
      <c r="B27" s="413" t="s">
        <v>2449</v>
      </c>
      <c r="C27" s="521" t="s">
        <v>2831</v>
      </c>
      <c r="D27" s="522"/>
    </row>
    <row r="28" spans="2:4" s="400" customFormat="1" x14ac:dyDescent="0.25">
      <c r="B28" s="413" t="s">
        <v>2832</v>
      </c>
      <c r="C28" s="511" t="s">
        <v>2833</v>
      </c>
      <c r="D28" s="512"/>
    </row>
    <row r="29" spans="2:4" s="400" customFormat="1" x14ac:dyDescent="0.25">
      <c r="B29" s="413" t="s">
        <v>2834</v>
      </c>
      <c r="C29" s="501" t="s">
        <v>2835</v>
      </c>
      <c r="D29" s="502"/>
    </row>
    <row r="30" spans="2:4" s="400" customFormat="1" x14ac:dyDescent="0.25">
      <c r="B30" s="413" t="s">
        <v>2456</v>
      </c>
      <c r="C30" s="521" t="s">
        <v>2836</v>
      </c>
      <c r="D30" s="522"/>
    </row>
    <row r="31" spans="2:4" s="400" customFormat="1" x14ac:dyDescent="0.25">
      <c r="B31" s="413" t="s">
        <v>2457</v>
      </c>
      <c r="C31" s="521" t="s">
        <v>2837</v>
      </c>
      <c r="D31" s="522"/>
    </row>
    <row r="32" spans="2:4" s="400" customFormat="1" ht="15.75" thickBot="1" x14ac:dyDescent="0.3">
      <c r="B32" s="414" t="s">
        <v>2838</v>
      </c>
      <c r="C32" s="523" t="s">
        <v>2839</v>
      </c>
      <c r="D32" s="524"/>
    </row>
    <row r="33" spans="1:4" s="400" customFormat="1" ht="15.75" thickBot="1" x14ac:dyDescent="0.3">
      <c r="B33" s="415"/>
      <c r="C33" s="416"/>
      <c r="D33" s="417"/>
    </row>
    <row r="34" spans="1:4" s="400" customFormat="1" ht="15.75" thickBot="1" x14ac:dyDescent="0.3">
      <c r="A34" s="418"/>
      <c r="B34" s="402" t="s">
        <v>2406</v>
      </c>
      <c r="C34" s="419" t="s">
        <v>2742</v>
      </c>
      <c r="D34" s="420" t="s">
        <v>2840</v>
      </c>
    </row>
    <row r="35" spans="1:4" s="400" customFormat="1" ht="15.75" thickBot="1" x14ac:dyDescent="0.3">
      <c r="A35" s="418"/>
      <c r="B35" s="403" t="s">
        <v>2841</v>
      </c>
      <c r="C35" s="421"/>
      <c r="D35" s="422" t="s">
        <v>2842</v>
      </c>
    </row>
    <row r="36" spans="1:4" s="400" customFormat="1" ht="90.75" customHeight="1" x14ac:dyDescent="0.25">
      <c r="A36" s="418"/>
      <c r="B36" s="423" t="s">
        <v>2531</v>
      </c>
      <c r="C36" s="424" t="s">
        <v>2843</v>
      </c>
      <c r="D36" s="425"/>
    </row>
    <row r="37" spans="1:4" s="400" customFormat="1" ht="285" customHeight="1" thickBot="1" x14ac:dyDescent="0.3">
      <c r="A37" s="418"/>
      <c r="B37" s="426" t="s">
        <v>2532</v>
      </c>
      <c r="C37" s="427" t="s">
        <v>2844</v>
      </c>
      <c r="D37" s="428"/>
    </row>
    <row r="38" spans="1:4" s="400" customFormat="1" ht="15.75" thickBot="1" x14ac:dyDescent="0.3">
      <c r="B38" s="429"/>
      <c r="C38" s="417"/>
      <c r="D38" s="417"/>
    </row>
    <row r="39" spans="1:4" s="400" customFormat="1" ht="15.75" thickBot="1" x14ac:dyDescent="0.3">
      <c r="B39" s="402" t="s">
        <v>2406</v>
      </c>
      <c r="C39" s="503" t="s">
        <v>2742</v>
      </c>
      <c r="D39" s="504"/>
    </row>
    <row r="40" spans="1:4" s="400" customFormat="1" ht="15.75" thickBot="1" x14ac:dyDescent="0.3">
      <c r="B40" s="403" t="s">
        <v>2845</v>
      </c>
      <c r="C40" s="505"/>
      <c r="D40" s="506"/>
    </row>
    <row r="41" spans="1:4" s="400" customFormat="1" ht="75" customHeight="1" x14ac:dyDescent="0.25">
      <c r="B41" s="430" t="s">
        <v>2537</v>
      </c>
      <c r="C41" s="527" t="s">
        <v>2846</v>
      </c>
      <c r="D41" s="528"/>
    </row>
    <row r="42" spans="1:4" s="400" customFormat="1" ht="32.25" customHeight="1" x14ac:dyDescent="0.25">
      <c r="B42" s="431" t="s">
        <v>2538</v>
      </c>
      <c r="C42" s="525" t="s">
        <v>2847</v>
      </c>
      <c r="D42" s="526"/>
    </row>
    <row r="43" spans="1:4" s="400" customFormat="1" ht="15.75" thickBot="1" x14ac:dyDescent="0.3">
      <c r="B43" s="426" t="s">
        <v>2539</v>
      </c>
      <c r="C43" s="529" t="s">
        <v>2848</v>
      </c>
      <c r="D43" s="530"/>
    </row>
    <row r="44" spans="1:4" s="400" customFormat="1" ht="15.75" thickBot="1" x14ac:dyDescent="0.3">
      <c r="B44" s="432"/>
      <c r="C44" s="433"/>
      <c r="D44" s="417"/>
    </row>
    <row r="45" spans="1:4" s="400" customFormat="1" ht="15.75" thickBot="1" x14ac:dyDescent="0.3">
      <c r="B45" s="402" t="s">
        <v>2406</v>
      </c>
      <c r="C45" s="503" t="s">
        <v>2742</v>
      </c>
      <c r="D45" s="504"/>
    </row>
    <row r="46" spans="1:4" s="400" customFormat="1" ht="15.75" thickBot="1" x14ac:dyDescent="0.3">
      <c r="B46" s="403" t="s">
        <v>2849</v>
      </c>
      <c r="C46" s="531"/>
      <c r="D46" s="532"/>
    </row>
    <row r="47" spans="1:4" s="400" customFormat="1" x14ac:dyDescent="0.25">
      <c r="B47" s="434" t="s">
        <v>2544</v>
      </c>
      <c r="C47" s="533" t="s">
        <v>2850</v>
      </c>
      <c r="D47" s="534"/>
    </row>
    <row r="48" spans="1:4" s="400" customFormat="1" x14ac:dyDescent="0.25">
      <c r="B48" s="435" t="s">
        <v>2545</v>
      </c>
      <c r="C48" s="525" t="s">
        <v>2851</v>
      </c>
      <c r="D48" s="526"/>
    </row>
    <row r="49" spans="2:4" s="400" customFormat="1" x14ac:dyDescent="0.25">
      <c r="B49" s="431" t="s">
        <v>2546</v>
      </c>
      <c r="C49" s="533" t="s">
        <v>2852</v>
      </c>
      <c r="D49" s="534"/>
    </row>
    <row r="50" spans="2:4" s="400" customFormat="1" x14ac:dyDescent="0.25">
      <c r="B50" s="431" t="s">
        <v>2547</v>
      </c>
      <c r="C50" s="525" t="s">
        <v>2853</v>
      </c>
      <c r="D50" s="526"/>
    </row>
    <row r="51" spans="2:4" s="400" customFormat="1" x14ac:dyDescent="0.25">
      <c r="B51" s="431" t="s">
        <v>2548</v>
      </c>
      <c r="C51" s="525" t="s">
        <v>2854</v>
      </c>
      <c r="D51" s="526"/>
    </row>
    <row r="52" spans="2:4" s="400" customFormat="1" x14ac:dyDescent="0.25">
      <c r="B52" s="431" t="s">
        <v>2549</v>
      </c>
      <c r="C52" s="525" t="s">
        <v>2855</v>
      </c>
      <c r="D52" s="526"/>
    </row>
    <row r="53" spans="2:4" s="400" customFormat="1" x14ac:dyDescent="0.25">
      <c r="B53" s="431" t="s">
        <v>2550</v>
      </c>
      <c r="C53" s="525" t="s">
        <v>2856</v>
      </c>
      <c r="D53" s="526"/>
    </row>
    <row r="54" spans="2:4" s="400" customFormat="1" x14ac:dyDescent="0.25">
      <c r="B54" s="431" t="s">
        <v>726</v>
      </c>
      <c r="C54" s="525" t="s">
        <v>2857</v>
      </c>
      <c r="D54" s="526"/>
    </row>
    <row r="55" spans="2:4" s="400" customFormat="1" x14ac:dyDescent="0.25">
      <c r="B55" s="431" t="s">
        <v>2551</v>
      </c>
      <c r="C55" s="525" t="s">
        <v>2858</v>
      </c>
      <c r="D55" s="526"/>
    </row>
    <row r="56" spans="2:4" s="400" customFormat="1" ht="15.75" thickBot="1" x14ac:dyDescent="0.3">
      <c r="B56" s="436" t="s">
        <v>88</v>
      </c>
      <c r="C56" s="529" t="s">
        <v>2859</v>
      </c>
      <c r="D56" s="530"/>
    </row>
    <row r="57" spans="2:4" s="400" customFormat="1" ht="15.75" thickBot="1" x14ac:dyDescent="0.3"/>
    <row r="58" spans="2:4" s="400" customFormat="1" ht="15.75" thickBot="1" x14ac:dyDescent="0.3">
      <c r="B58" s="437" t="s">
        <v>2406</v>
      </c>
      <c r="C58" s="438" t="s">
        <v>2742</v>
      </c>
      <c r="D58" s="439"/>
    </row>
    <row r="59" spans="2:4" s="400" customFormat="1" ht="15.75" thickBot="1" x14ac:dyDescent="0.3">
      <c r="B59" s="402" t="s">
        <v>2860</v>
      </c>
      <c r="C59" s="440"/>
      <c r="D59" s="441"/>
    </row>
    <row r="60" spans="2:4" s="400" customFormat="1" x14ac:dyDescent="0.25">
      <c r="B60" s="442" t="s">
        <v>2648</v>
      </c>
      <c r="C60" s="527" t="s">
        <v>2861</v>
      </c>
      <c r="D60" s="528"/>
    </row>
    <row r="61" spans="2:4" s="400" customFormat="1" x14ac:dyDescent="0.25">
      <c r="B61" s="443" t="s">
        <v>2666</v>
      </c>
      <c r="C61" s="537" t="s">
        <v>2862</v>
      </c>
      <c r="D61" s="538"/>
    </row>
    <row r="62" spans="2:4" s="400" customFormat="1" x14ac:dyDescent="0.25">
      <c r="B62" s="443" t="s">
        <v>2667</v>
      </c>
      <c r="C62" s="525" t="s">
        <v>2863</v>
      </c>
      <c r="D62" s="526"/>
    </row>
    <row r="63" spans="2:4" s="400" customFormat="1" ht="15" customHeight="1" x14ac:dyDescent="0.25">
      <c r="B63" s="443" t="s">
        <v>2655</v>
      </c>
      <c r="C63" s="525" t="s">
        <v>2864</v>
      </c>
      <c r="D63" s="526"/>
    </row>
    <row r="64" spans="2:4" s="400" customFormat="1" ht="15" customHeight="1" x14ac:dyDescent="0.25">
      <c r="B64" s="443" t="s">
        <v>2660</v>
      </c>
      <c r="C64" s="525" t="s">
        <v>2865</v>
      </c>
      <c r="D64" s="526"/>
    </row>
    <row r="65" spans="1:4" s="400" customFormat="1" x14ac:dyDescent="0.25">
      <c r="B65" s="443" t="s">
        <v>2661</v>
      </c>
      <c r="C65" s="525" t="s">
        <v>2866</v>
      </c>
      <c r="D65" s="526"/>
    </row>
    <row r="66" spans="1:4" s="400" customFormat="1" ht="15.75" thickBot="1" x14ac:dyDescent="0.3">
      <c r="B66" s="436" t="s">
        <v>88</v>
      </c>
      <c r="C66" s="529" t="s">
        <v>2867</v>
      </c>
      <c r="D66" s="530"/>
    </row>
    <row r="67" spans="1:4" s="400" customFormat="1" ht="15.75" thickBot="1" x14ac:dyDescent="0.3"/>
    <row r="68" spans="1:4" s="400" customFormat="1" ht="15.75" thickBot="1" x14ac:dyDescent="0.3">
      <c r="B68" s="402" t="s">
        <v>2406</v>
      </c>
      <c r="C68" s="503" t="s">
        <v>2742</v>
      </c>
      <c r="D68" s="504"/>
    </row>
    <row r="69" spans="1:4" s="400" customFormat="1" ht="15.75" thickBot="1" x14ac:dyDescent="0.3">
      <c r="B69" s="403" t="s">
        <v>2868</v>
      </c>
      <c r="C69" s="505"/>
      <c r="D69" s="506"/>
    </row>
    <row r="70" spans="1:4" s="400" customFormat="1" ht="15.75" thickBot="1" x14ac:dyDescent="0.3">
      <c r="B70" s="444" t="s">
        <v>2869</v>
      </c>
      <c r="C70" s="539" t="s">
        <v>2870</v>
      </c>
      <c r="D70" s="540"/>
    </row>
    <row r="71" spans="1:4" s="400" customFormat="1" ht="15.75" thickBot="1" x14ac:dyDescent="0.3">
      <c r="B71" s="432"/>
      <c r="C71" s="417"/>
      <c r="D71" s="417"/>
    </row>
    <row r="72" spans="1:4" s="400" customFormat="1" ht="15.75" thickBot="1" x14ac:dyDescent="0.3">
      <c r="A72" s="418"/>
      <c r="B72" s="402" t="s">
        <v>2871</v>
      </c>
      <c r="C72" s="535" t="s">
        <v>2872</v>
      </c>
      <c r="D72" s="536"/>
    </row>
    <row r="73" spans="1:4" s="400" customFormat="1" ht="30.75" thickBot="1" x14ac:dyDescent="0.3">
      <c r="A73" s="418"/>
      <c r="B73" s="445" t="s">
        <v>2873</v>
      </c>
      <c r="C73" s="446" t="s">
        <v>2874</v>
      </c>
      <c r="D73" s="446"/>
    </row>
    <row r="74" spans="1:4" x14ac:dyDescent="0.25">
      <c r="D74" s="225" t="s">
        <v>2445</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1" t="s">
        <v>1087</v>
      </c>
      <c r="B1" s="541"/>
    </row>
    <row r="2" spans="1:13" ht="31.5" x14ac:dyDescent="0.25">
      <c r="A2" s="20" t="s">
        <v>1086</v>
      </c>
      <c r="B2" s="20"/>
      <c r="C2" s="21"/>
      <c r="D2" s="21"/>
      <c r="E2" s="21"/>
      <c r="F2" s="168" t="s">
        <v>2311</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6" t="s">
        <v>766</v>
      </c>
      <c r="J5" s="23" t="s">
        <v>767</v>
      </c>
      <c r="L5" s="21"/>
      <c r="M5" s="21"/>
    </row>
    <row r="6" spans="1:13" ht="18.75" x14ac:dyDescent="0.25">
      <c r="A6" s="27"/>
      <c r="B6" s="28" t="s">
        <v>990</v>
      </c>
      <c r="C6" s="27"/>
      <c r="E6" s="29"/>
      <c r="F6" s="29"/>
      <c r="G6" s="29"/>
      <c r="H6" s="21"/>
      <c r="I6" s="166" t="s">
        <v>769</v>
      </c>
      <c r="J6" s="23" t="s">
        <v>770</v>
      </c>
      <c r="L6" s="21"/>
      <c r="M6" s="21"/>
    </row>
    <row r="7" spans="1:13" x14ac:dyDescent="0.25">
      <c r="B7" s="31" t="s">
        <v>1085</v>
      </c>
      <c r="H7" s="21"/>
      <c r="I7" s="166" t="s">
        <v>772</v>
      </c>
      <c r="J7" s="23" t="s">
        <v>773</v>
      </c>
      <c r="L7" s="21"/>
      <c r="M7" s="21"/>
    </row>
    <row r="8" spans="1:13" x14ac:dyDescent="0.25">
      <c r="B8" s="31" t="s">
        <v>1003</v>
      </c>
      <c r="H8" s="21"/>
      <c r="I8" s="166" t="s">
        <v>1078</v>
      </c>
      <c r="J8" s="23" t="s">
        <v>1079</v>
      </c>
      <c r="L8" s="21"/>
      <c r="M8" s="21"/>
    </row>
    <row r="9" spans="1:13" ht="15.75" thickBot="1" x14ac:dyDescent="0.3">
      <c r="B9" s="32" t="s">
        <v>1025</v>
      </c>
      <c r="H9" s="21"/>
      <c r="L9" s="21"/>
      <c r="M9" s="21"/>
    </row>
    <row r="10" spans="1:13" x14ac:dyDescent="0.25">
      <c r="B10" s="33"/>
      <c r="H10" s="21"/>
      <c r="I10" s="167" t="s">
        <v>1082</v>
      </c>
      <c r="L10" s="21"/>
      <c r="M10" s="21"/>
    </row>
    <row r="11" spans="1:13" x14ac:dyDescent="0.25">
      <c r="B11" s="33"/>
      <c r="H11" s="21"/>
      <c r="I11" s="167"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8" t="s">
        <v>770</v>
      </c>
      <c r="D14" s="468" t="s">
        <v>770</v>
      </c>
      <c r="E14" s="29"/>
      <c r="F14" s="29"/>
      <c r="G14" s="29"/>
      <c r="H14" s="21"/>
      <c r="L14" s="21"/>
      <c r="M14" s="21"/>
    </row>
    <row r="15" spans="1:13" x14ac:dyDescent="0.25">
      <c r="A15" s="23" t="s">
        <v>992</v>
      </c>
      <c r="B15" s="40" t="s">
        <v>349</v>
      </c>
      <c r="C15" s="23" t="s">
        <v>2896</v>
      </c>
      <c r="D15" s="23" t="s">
        <v>2906</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2896</v>
      </c>
      <c r="D18" s="23" t="s">
        <v>2906</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2896</v>
      </c>
      <c r="D20" s="23" t="s">
        <v>2906</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2896</v>
      </c>
      <c r="D24" s="23" t="s">
        <v>2906</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8" t="s">
        <v>2924</v>
      </c>
      <c r="C35" s="468" t="s">
        <v>770</v>
      </c>
      <c r="D35" s="468" t="s">
        <v>2906</v>
      </c>
      <c r="E35" s="468" t="s">
        <v>2925</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3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2325</v>
      </c>
      <c r="C75" s="173">
        <v>1.76</v>
      </c>
      <c r="H75" s="21"/>
    </row>
    <row r="76" spans="1:14" x14ac:dyDescent="0.25">
      <c r="A76" s="23" t="s">
        <v>1052</v>
      </c>
      <c r="B76" s="23" t="s">
        <v>2326</v>
      </c>
      <c r="C76" s="173">
        <v>4.42</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3">
        <v>8.3000000000000001E-3</v>
      </c>
      <c r="D82" s="173">
        <v>0.17469999999999999</v>
      </c>
      <c r="E82" s="173"/>
      <c r="F82" s="173"/>
      <c r="G82" s="173"/>
      <c r="H82" s="21"/>
    </row>
    <row r="83" spans="1:8" x14ac:dyDescent="0.25">
      <c r="A83" s="23" t="s">
        <v>1059</v>
      </c>
      <c r="B83" s="23" t="s">
        <v>1073</v>
      </c>
      <c r="C83" s="173">
        <v>0</v>
      </c>
      <c r="D83" s="173">
        <v>0</v>
      </c>
      <c r="E83" s="173"/>
      <c r="F83" s="173"/>
      <c r="G83" s="173"/>
      <c r="H83" s="21"/>
    </row>
    <row r="84" spans="1:8" x14ac:dyDescent="0.25">
      <c r="A84" s="23" t="s">
        <v>1060</v>
      </c>
      <c r="B84" s="23" t="s">
        <v>1071</v>
      </c>
      <c r="C84" s="173">
        <v>0</v>
      </c>
      <c r="D84" s="173">
        <v>0</v>
      </c>
      <c r="E84" s="173"/>
      <c r="F84" s="173"/>
      <c r="G84" s="173"/>
      <c r="H84" s="21"/>
    </row>
    <row r="85" spans="1:8" x14ac:dyDescent="0.25">
      <c r="A85" s="23" t="s">
        <v>1061</v>
      </c>
      <c r="B85" s="23" t="s">
        <v>1072</v>
      </c>
      <c r="C85" s="173">
        <v>0</v>
      </c>
      <c r="D85" s="173">
        <v>0</v>
      </c>
      <c r="E85" s="173"/>
      <c r="F85" s="173"/>
      <c r="G85" s="173"/>
      <c r="H85" s="21"/>
    </row>
    <row r="86" spans="1:8" x14ac:dyDescent="0.25">
      <c r="A86" s="23" t="s">
        <v>1075</v>
      </c>
      <c r="B86" s="23" t="s">
        <v>1074</v>
      </c>
      <c r="C86" s="173">
        <v>0</v>
      </c>
      <c r="D86" s="173">
        <v>0</v>
      </c>
      <c r="E86" s="173"/>
      <c r="F86" s="173"/>
      <c r="G86" s="173"/>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2296</v>
      </c>
      <c r="B1" s="20"/>
      <c r="C1" s="21"/>
      <c r="D1" s="21"/>
      <c r="E1" s="21"/>
      <c r="F1" s="168" t="s">
        <v>2311</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3" t="s">
        <v>1756</v>
      </c>
      <c r="C5" s="544"/>
      <c r="D5" s="23"/>
      <c r="E5" s="29"/>
      <c r="F5" s="29"/>
      <c r="G5" s="29"/>
    </row>
    <row r="6" spans="1:7" x14ac:dyDescent="0.25">
      <c r="A6" s="124"/>
      <c r="B6" s="545" t="s">
        <v>1187</v>
      </c>
      <c r="C6" s="545"/>
      <c r="D6" s="122"/>
      <c r="E6" s="23"/>
      <c r="F6" s="23"/>
      <c r="G6" s="23"/>
    </row>
    <row r="7" spans="1:7" x14ac:dyDescent="0.25">
      <c r="A7" s="23"/>
      <c r="B7" s="546" t="s">
        <v>1188</v>
      </c>
      <c r="C7" s="547"/>
      <c r="D7" s="122"/>
      <c r="E7" s="23"/>
      <c r="F7" s="23"/>
      <c r="G7" s="23"/>
    </row>
    <row r="8" spans="1:7" x14ac:dyDescent="0.25">
      <c r="A8" s="23"/>
      <c r="B8" s="548" t="s">
        <v>1189</v>
      </c>
      <c r="C8" s="549"/>
      <c r="D8" s="122"/>
      <c r="E8" s="23"/>
      <c r="F8" s="23"/>
      <c r="G8" s="23"/>
    </row>
    <row r="9" spans="1:7" ht="15.75" thickBot="1" x14ac:dyDescent="0.3">
      <c r="A9" s="23"/>
      <c r="B9" s="550" t="s">
        <v>1190</v>
      </c>
      <c r="C9" s="551"/>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2" t="s">
        <v>1187</v>
      </c>
      <c r="C13" s="542"/>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2" t="s">
        <v>1188</v>
      </c>
      <c r="C24" s="542"/>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2317</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2324</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2318</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2316</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2323</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2316</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1" t="s">
        <v>1087</v>
      </c>
      <c r="B1" s="541"/>
    </row>
    <row r="2" spans="1:9" ht="31.5" x14ac:dyDescent="0.25">
      <c r="A2" s="20" t="s">
        <v>2297</v>
      </c>
      <c r="B2" s="20"/>
      <c r="C2" s="21"/>
      <c r="D2" s="21"/>
      <c r="E2" s="21"/>
      <c r="F2" s="168" t="s">
        <v>2311</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7" t="s">
        <v>1635</v>
      </c>
      <c r="F5" s="558"/>
      <c r="G5" s="120" t="s">
        <v>1634</v>
      </c>
      <c r="H5" s="118"/>
    </row>
    <row r="6" spans="1:9" x14ac:dyDescent="0.25">
      <c r="A6" s="23"/>
      <c r="B6" s="23"/>
      <c r="C6" s="23"/>
      <c r="D6" s="23"/>
      <c r="F6" s="121"/>
      <c r="G6" s="121"/>
    </row>
    <row r="7" spans="1:9" ht="18.75" customHeight="1" x14ac:dyDescent="0.25">
      <c r="A7" s="27"/>
      <c r="B7" s="543" t="s">
        <v>1662</v>
      </c>
      <c r="C7" s="544"/>
      <c r="D7" s="122"/>
      <c r="E7" s="543" t="s">
        <v>1651</v>
      </c>
      <c r="F7" s="542"/>
      <c r="G7" s="542"/>
      <c r="H7" s="544"/>
    </row>
    <row r="8" spans="1:9" ht="18.75" customHeight="1" x14ac:dyDescent="0.25">
      <c r="A8" s="23"/>
      <c r="B8" s="559" t="s">
        <v>1628</v>
      </c>
      <c r="C8" s="560"/>
      <c r="D8" s="122"/>
      <c r="E8" s="561"/>
      <c r="F8" s="562"/>
      <c r="G8" s="562"/>
      <c r="H8" s="563"/>
    </row>
    <row r="9" spans="1:9" ht="18.75" customHeight="1" x14ac:dyDescent="0.25">
      <c r="A9" s="23"/>
      <c r="B9" s="559" t="s">
        <v>1632</v>
      </c>
      <c r="C9" s="560"/>
      <c r="D9" s="123"/>
      <c r="E9" s="561"/>
      <c r="F9" s="562"/>
      <c r="G9" s="562"/>
      <c r="H9" s="563"/>
      <c r="I9" s="118"/>
    </row>
    <row r="10" spans="1:9" x14ac:dyDescent="0.25">
      <c r="A10" s="124"/>
      <c r="B10" s="564"/>
      <c r="C10" s="564"/>
      <c r="D10" s="122"/>
      <c r="E10" s="561"/>
      <c r="F10" s="562"/>
      <c r="G10" s="562"/>
      <c r="H10" s="563"/>
      <c r="I10" s="118"/>
    </row>
    <row r="11" spans="1:9" ht="15.75" thickBot="1" x14ac:dyDescent="0.3">
      <c r="A11" s="124"/>
      <c r="B11" s="565"/>
      <c r="C11" s="566"/>
      <c r="D11" s="123"/>
      <c r="E11" s="561"/>
      <c r="F11" s="562"/>
      <c r="G11" s="562"/>
      <c r="H11" s="563"/>
      <c r="I11" s="118"/>
    </row>
    <row r="12" spans="1:9" x14ac:dyDescent="0.25">
      <c r="A12" s="23"/>
      <c r="B12" s="125"/>
      <c r="C12" s="23"/>
      <c r="D12" s="23"/>
      <c r="E12" s="561"/>
      <c r="F12" s="562"/>
      <c r="G12" s="562"/>
      <c r="H12" s="563"/>
      <c r="I12" s="118"/>
    </row>
    <row r="13" spans="1:9" ht="15.75" customHeight="1" thickBot="1" x14ac:dyDescent="0.3">
      <c r="A13" s="23"/>
      <c r="B13" s="125"/>
      <c r="C13" s="23"/>
      <c r="D13" s="23"/>
      <c r="E13" s="552" t="s">
        <v>1663</v>
      </c>
      <c r="F13" s="553"/>
      <c r="G13" s="554" t="s">
        <v>1664</v>
      </c>
      <c r="H13" s="555"/>
      <c r="I13" s="118"/>
    </row>
    <row r="14" spans="1:9" x14ac:dyDescent="0.25">
      <c r="A14" s="23"/>
      <c r="B14" s="125"/>
      <c r="C14" s="23"/>
      <c r="D14" s="23"/>
      <c r="E14" s="126"/>
      <c r="F14" s="126"/>
      <c r="G14" s="23"/>
      <c r="H14" s="119"/>
    </row>
    <row r="15" spans="1:9" ht="18.75" customHeight="1" x14ac:dyDescent="0.25">
      <c r="A15" s="34"/>
      <c r="B15" s="556" t="s">
        <v>1665</v>
      </c>
      <c r="C15" s="556"/>
      <c r="D15" s="556"/>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6" t="s">
        <v>1632</v>
      </c>
      <c r="C20" s="556"/>
      <c r="D20" s="556"/>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election activeCell="S38" sqref="S38"/>
    </sheetView>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2024-10-30T11:59:45Z</dcterms:modified>
</cp:coreProperties>
</file>