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codeName="ThisWorkbook" defaultThemeVersion="124226"/>
  <mc:AlternateContent xmlns:mc="http://schemas.openxmlformats.org/markup-compatibility/2006">
    <mc:Choice Requires="x15">
      <x15ac:absPath xmlns:x15ac="http://schemas.microsoft.com/office/spreadsheetml/2010/11/ac" url="I:\Dat\4841CPM\33 ECBC Transparens\20230630\"/>
    </mc:Choice>
  </mc:AlternateContent>
  <xr:revisionPtr revIDLastSave="0" documentId="13_ncr:1_{8930776E-AECA-411A-B08A-312E46CB303C}" xr6:coauthVersionLast="47" xr6:coauthVersionMax="47" xr10:uidLastSave="{00000000-0000-0000-0000-000000000000}"/>
  <bookViews>
    <workbookView xWindow="-120" yWindow="-120" windowWidth="29040" windowHeight="15840" tabRatio="879"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3" r:id="rId6"/>
    <sheet name="NTT Contents" sheetId="24" r:id="rId7"/>
    <sheet name="Tabel A - General Issuer Detail" sheetId="25" r:id="rId8"/>
    <sheet name="G1-G4 - Cover pool inform." sheetId="26" r:id="rId9"/>
    <sheet name="Table 1-3 - Lending" sheetId="27" r:id="rId10"/>
    <sheet name="Table 4 - LTV" sheetId="28" r:id="rId11"/>
    <sheet name="Table 5 - Region - Ship type" sheetId="29" r:id="rId12"/>
    <sheet name="Table 6-8 - Lending by loan" sheetId="30" r:id="rId13"/>
    <sheet name="Table 9-13 - Lending" sheetId="31" r:id="rId14"/>
    <sheet name="X1 Key Concepts" sheetId="32" r:id="rId15"/>
    <sheet name="X2 Key Concepts" sheetId="33" r:id="rId16"/>
    <sheet name="X3 - General explanation" sheetId="34" r:id="rId17"/>
    <sheet name="E. Optional ECB-ECAIs data" sheetId="18" r:id="rId18"/>
    <sheet name="F1. Sustainable M data" sheetId="19" r:id="rId19"/>
    <sheet name="G1. Crisis M Payment Holidays" sheetId="22" r:id="rId20"/>
    <sheet name="E.g. General" sheetId="15" r:id="rId21"/>
    <sheet name="E.g. Other" sheetId="16" r:id="rId22"/>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90" i="8" l="1"/>
  <c r="I26" i="26" l="1"/>
  <c r="H26" i="26"/>
  <c r="G26" i="26"/>
  <c r="F26" i="26"/>
  <c r="I7" i="26"/>
  <c r="H7" i="26"/>
  <c r="G7" i="26"/>
  <c r="F7" i="26"/>
  <c r="M150" i="31" l="1"/>
  <c r="L150" i="31"/>
  <c r="K150" i="31"/>
  <c r="J150" i="31"/>
  <c r="I150" i="31"/>
  <c r="H150" i="31"/>
  <c r="G150" i="31"/>
  <c r="F150" i="31"/>
  <c r="E150" i="31"/>
  <c r="D150" i="31"/>
  <c r="C150" i="31"/>
  <c r="N149" i="31"/>
  <c r="N148" i="31"/>
  <c r="N147" i="31"/>
  <c r="N146" i="31"/>
  <c r="N145" i="31"/>
  <c r="N150" i="31" s="1"/>
  <c r="F138" i="31"/>
  <c r="F132" i="31"/>
  <c r="F126" i="31"/>
  <c r="F117" i="31"/>
  <c r="M109" i="31"/>
  <c r="L109" i="31"/>
  <c r="K109" i="31"/>
  <c r="J109" i="31"/>
  <c r="I109" i="31"/>
  <c r="H109" i="31"/>
  <c r="G109" i="31"/>
  <c r="F109" i="31"/>
  <c r="E109" i="31"/>
  <c r="D109" i="31"/>
  <c r="C109" i="31"/>
  <c r="N108" i="31"/>
  <c r="N107" i="31"/>
  <c r="N106" i="31"/>
  <c r="N105" i="31"/>
  <c r="N104" i="31"/>
  <c r="N103" i="31"/>
  <c r="N102" i="31"/>
  <c r="N101" i="31"/>
  <c r="M94" i="31"/>
  <c r="L94" i="31"/>
  <c r="K94" i="31"/>
  <c r="J94" i="31"/>
  <c r="I94" i="31"/>
  <c r="H94" i="31"/>
  <c r="G94" i="31"/>
  <c r="F94" i="31"/>
  <c r="E94" i="31"/>
  <c r="D94" i="31"/>
  <c r="C94" i="31"/>
  <c r="N93" i="31"/>
  <c r="N92" i="31"/>
  <c r="N91" i="31"/>
  <c r="N90" i="31"/>
  <c r="N89" i="31"/>
  <c r="N94" i="31" s="1"/>
  <c r="M100" i="30"/>
  <c r="L100" i="30"/>
  <c r="K100" i="30"/>
  <c r="J100" i="30"/>
  <c r="I100" i="30"/>
  <c r="H100" i="30"/>
  <c r="G100" i="30"/>
  <c r="F100" i="30"/>
  <c r="E100" i="30"/>
  <c r="D100" i="30"/>
  <c r="C100" i="30"/>
  <c r="N99" i="30"/>
  <c r="N98" i="30"/>
  <c r="N97" i="30"/>
  <c r="N96" i="30"/>
  <c r="N95" i="30"/>
  <c r="N100" i="30" s="1"/>
  <c r="M88" i="30"/>
  <c r="L88" i="30"/>
  <c r="K88" i="30"/>
  <c r="J88" i="30"/>
  <c r="I88" i="30"/>
  <c r="H88" i="30"/>
  <c r="G88" i="30"/>
  <c r="F88" i="30"/>
  <c r="E88" i="30"/>
  <c r="D88" i="30"/>
  <c r="C88" i="30"/>
  <c r="N87" i="30"/>
  <c r="N86" i="30"/>
  <c r="N85" i="30"/>
  <c r="N84" i="30"/>
  <c r="N83" i="30"/>
  <c r="N82" i="30"/>
  <c r="N88" i="30" s="1"/>
  <c r="M75" i="30"/>
  <c r="L75" i="30"/>
  <c r="K75" i="30"/>
  <c r="J75" i="30"/>
  <c r="I75" i="30"/>
  <c r="H75" i="30"/>
  <c r="G75" i="30"/>
  <c r="F75" i="30"/>
  <c r="E75" i="30"/>
  <c r="D75" i="30"/>
  <c r="C75" i="30"/>
  <c r="N74" i="30"/>
  <c r="N73" i="30"/>
  <c r="N72" i="30"/>
  <c r="N71" i="30"/>
  <c r="N70" i="30"/>
  <c r="N69" i="30"/>
  <c r="S109" i="29"/>
  <c r="R109" i="29"/>
  <c r="Q109" i="29"/>
  <c r="P109" i="29"/>
  <c r="O109" i="29"/>
  <c r="N109" i="29"/>
  <c r="M109" i="29"/>
  <c r="L109" i="29"/>
  <c r="K109" i="29"/>
  <c r="J109" i="29"/>
  <c r="I109" i="29"/>
  <c r="H109" i="29"/>
  <c r="G109" i="29"/>
  <c r="F109" i="29"/>
  <c r="E109" i="29"/>
  <c r="D109" i="29"/>
  <c r="C109" i="29"/>
  <c r="T108" i="29"/>
  <c r="T107" i="29"/>
  <c r="T106" i="29"/>
  <c r="T105" i="29"/>
  <c r="T104" i="29"/>
  <c r="T103" i="29"/>
  <c r="T102" i="29"/>
  <c r="T101" i="29"/>
  <c r="T100" i="29"/>
  <c r="T99" i="29"/>
  <c r="T98" i="29"/>
  <c r="H88" i="29"/>
  <c r="G88" i="29"/>
  <c r="F88" i="29"/>
  <c r="E88" i="29"/>
  <c r="D88" i="29"/>
  <c r="C88" i="29"/>
  <c r="I87" i="29"/>
  <c r="I86" i="29"/>
  <c r="I85" i="29"/>
  <c r="I84" i="29"/>
  <c r="I83" i="29"/>
  <c r="I82" i="29"/>
  <c r="I81" i="29"/>
  <c r="I80" i="29"/>
  <c r="I79" i="29"/>
  <c r="I78" i="29"/>
  <c r="I77" i="29"/>
  <c r="N109" i="31" l="1"/>
  <c r="I88" i="29"/>
  <c r="T109" i="29"/>
  <c r="N75" i="30"/>
  <c r="D367" i="19"/>
  <c r="G355" i="19" s="1"/>
  <c r="C367" i="19"/>
  <c r="F355" i="19" s="1"/>
  <c r="D346" i="9"/>
  <c r="C346" i="9"/>
  <c r="C585" i="9"/>
  <c r="D585" i="9"/>
  <c r="D45" i="8"/>
  <c r="D636" i="19"/>
  <c r="C636" i="19"/>
  <c r="D618" i="9"/>
  <c r="C618" i="9"/>
  <c r="F293" i="8"/>
  <c r="F295" i="8"/>
  <c r="F307" i="8"/>
  <c r="G293" i="8"/>
  <c r="G366" i="19" l="1"/>
  <c r="G358" i="19"/>
  <c r="G365" i="19"/>
  <c r="G361" i="19"/>
  <c r="G357" i="19"/>
  <c r="G364" i="19"/>
  <c r="G360" i="19"/>
  <c r="G356" i="19"/>
  <c r="G362" i="19"/>
  <c r="G354" i="19"/>
  <c r="G363" i="19"/>
  <c r="G359" i="19"/>
  <c r="F362" i="19"/>
  <c r="F358" i="19"/>
  <c r="F354" i="19"/>
  <c r="F366" i="19"/>
  <c r="F364" i="19"/>
  <c r="F360" i="19"/>
  <c r="F356" i="19"/>
  <c r="F365" i="19"/>
  <c r="F363" i="19"/>
  <c r="F361" i="19"/>
  <c r="F359" i="19"/>
  <c r="F357" i="19"/>
  <c r="C508" i="19"/>
  <c r="D508" i="19"/>
  <c r="D565" i="19"/>
  <c r="G547" i="19" s="1"/>
  <c r="C565" i="19"/>
  <c r="D486" i="19"/>
  <c r="C486" i="19"/>
  <c r="D473" i="19"/>
  <c r="C473" i="19"/>
  <c r="D327" i="19"/>
  <c r="C327" i="19"/>
  <c r="D274" i="19"/>
  <c r="C274" i="19"/>
  <c r="C252" i="19"/>
  <c r="D252" i="19"/>
  <c r="D239" i="19"/>
  <c r="C239" i="19"/>
  <c r="D19" i="19"/>
  <c r="C386" i="19"/>
  <c r="D350" i="19"/>
  <c r="C350" i="19"/>
  <c r="G606" i="9"/>
  <c r="G624" i="19"/>
  <c r="G368" i="19" l="1"/>
  <c r="G343" i="19"/>
  <c r="F347" i="19"/>
  <c r="F368" i="19"/>
  <c r="F332" i="19"/>
  <c r="G367" i="19"/>
  <c r="F367" i="19"/>
  <c r="F379" i="19"/>
  <c r="F380" i="19"/>
  <c r="G635" i="19"/>
  <c r="G631" i="19"/>
  <c r="G627" i="19"/>
  <c r="G623" i="19"/>
  <c r="G634" i="19"/>
  <c r="G630" i="19"/>
  <c r="G626" i="19"/>
  <c r="G637" i="19"/>
  <c r="G633" i="19"/>
  <c r="G629" i="19"/>
  <c r="G625" i="19"/>
  <c r="G622" i="19"/>
  <c r="G636" i="19"/>
  <c r="G632" i="19"/>
  <c r="G628" i="19"/>
  <c r="G617" i="9"/>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G396" i="19"/>
  <c r="G400" i="19"/>
  <c r="G402" i="19"/>
  <c r="G404" i="19"/>
  <c r="G399" i="19"/>
  <c r="G403" i="19"/>
  <c r="G405" i="19"/>
  <c r="G398" i="19"/>
  <c r="G401" i="19"/>
  <c r="G397" i="19"/>
  <c r="D26" i="22"/>
  <c r="E26" i="22"/>
  <c r="F26" i="22"/>
  <c r="G26" i="22"/>
  <c r="C26" i="22"/>
  <c r="D98" i="19" l="1"/>
  <c r="F98" i="19"/>
  <c r="C98" i="19"/>
  <c r="D94" i="19"/>
  <c r="F94" i="19"/>
  <c r="C94" i="19"/>
  <c r="F66" i="19"/>
  <c r="D66" i="19"/>
  <c r="C66" i="19"/>
  <c r="D619" i="19"/>
  <c r="G616" i="19" s="1"/>
  <c r="C619" i="19"/>
  <c r="F615" i="19" s="1"/>
  <c r="F619" i="19" s="1"/>
  <c r="D603" i="19"/>
  <c r="C603" i="19"/>
  <c r="D588" i="19"/>
  <c r="G574" i="19" s="1"/>
  <c r="C588" i="19"/>
  <c r="F573" i="19" s="1"/>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64" i="19"/>
  <c r="G564" i="19"/>
  <c r="F547" i="19"/>
  <c r="F479" i="19"/>
  <c r="F480" i="19"/>
  <c r="F481" i="19"/>
  <c r="F482" i="19"/>
  <c r="F483" i="19"/>
  <c r="F484" i="19"/>
  <c r="F485" i="19"/>
  <c r="G479" i="19"/>
  <c r="G480" i="19"/>
  <c r="G481" i="19"/>
  <c r="G482" i="19"/>
  <c r="G483" i="19"/>
  <c r="G484" i="19"/>
  <c r="G485" i="19"/>
  <c r="G478" i="19"/>
  <c r="F478"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F472" i="19"/>
  <c r="G472" i="19"/>
  <c r="G449" i="19"/>
  <c r="F449" i="19"/>
  <c r="D393" i="19"/>
  <c r="G390" i="19" s="1"/>
  <c r="C393" i="19"/>
  <c r="D386" i="19"/>
  <c r="F381" i="19"/>
  <c r="F333" i="19"/>
  <c r="G333" i="19"/>
  <c r="F334" i="19"/>
  <c r="G334" i="19"/>
  <c r="F335" i="19"/>
  <c r="G335" i="19"/>
  <c r="F336" i="19"/>
  <c r="G336" i="19"/>
  <c r="F337" i="19"/>
  <c r="G337" i="19"/>
  <c r="F338" i="19"/>
  <c r="G338" i="19"/>
  <c r="F339" i="19"/>
  <c r="G339" i="19"/>
  <c r="F340" i="19"/>
  <c r="G340" i="19"/>
  <c r="F341" i="19"/>
  <c r="G341" i="19"/>
  <c r="F342" i="19"/>
  <c r="G342" i="19"/>
  <c r="F343" i="19"/>
  <c r="F344" i="19"/>
  <c r="G344" i="19"/>
  <c r="F345" i="19"/>
  <c r="G345" i="19"/>
  <c r="F346" i="19"/>
  <c r="G346" i="19"/>
  <c r="G347" i="19"/>
  <c r="F348" i="19"/>
  <c r="G348" i="19"/>
  <c r="F349" i="19"/>
  <c r="G349" i="19"/>
  <c r="G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D372" i="9"/>
  <c r="G370" i="9" s="1"/>
  <c r="C372" i="9"/>
  <c r="F368" i="9" s="1"/>
  <c r="D365" i="9"/>
  <c r="G360" i="9" s="1"/>
  <c r="C365" i="9"/>
  <c r="F359" i="9" s="1"/>
  <c r="D328" i="9"/>
  <c r="C328" i="9"/>
  <c r="G596" i="19" l="1"/>
  <c r="G599" i="19"/>
  <c r="G598" i="19"/>
  <c r="G600" i="19"/>
  <c r="G601" i="19"/>
  <c r="F591" i="19"/>
  <c r="F599" i="19"/>
  <c r="F600" i="19"/>
  <c r="F598" i="19"/>
  <c r="F597" i="19"/>
  <c r="F601" i="19"/>
  <c r="F578" i="19"/>
  <c r="F370" i="9"/>
  <c r="G311" i="9"/>
  <c r="G319" i="9"/>
  <c r="G327" i="9"/>
  <c r="G321" i="9"/>
  <c r="G323" i="9"/>
  <c r="G324" i="9"/>
  <c r="G325" i="9"/>
  <c r="G312" i="9"/>
  <c r="G320" i="9"/>
  <c r="G310" i="9"/>
  <c r="G322" i="9"/>
  <c r="G316" i="9"/>
  <c r="G326" i="9"/>
  <c r="G313" i="9"/>
  <c r="G315" i="9"/>
  <c r="G318" i="9"/>
  <c r="G314" i="9"/>
  <c r="G317" i="9"/>
  <c r="F321" i="9"/>
  <c r="F323" i="9"/>
  <c r="F327" i="9"/>
  <c r="F324" i="9"/>
  <c r="F312" i="9"/>
  <c r="F316" i="9"/>
  <c r="F320" i="9"/>
  <c r="F310" i="9"/>
  <c r="F317" i="9"/>
  <c r="F326" i="9"/>
  <c r="F311" i="9"/>
  <c r="F315" i="9"/>
  <c r="F319" i="9"/>
  <c r="F325" i="9"/>
  <c r="F313" i="9"/>
  <c r="F314" i="9"/>
  <c r="F318" i="9"/>
  <c r="F322" i="9"/>
  <c r="F579" i="19"/>
  <c r="G594" i="19"/>
  <c r="G380" i="19"/>
  <c r="G379" i="19"/>
  <c r="G615" i="19"/>
  <c r="F327" i="19"/>
  <c r="F391" i="19"/>
  <c r="F389" i="19"/>
  <c r="G618" i="19"/>
  <c r="G327" i="19"/>
  <c r="G368" i="9"/>
  <c r="G369" i="9"/>
  <c r="G371" i="9"/>
  <c r="F239" i="19"/>
  <c r="F364" i="9"/>
  <c r="F360" i="9"/>
  <c r="F362" i="9"/>
  <c r="F358" i="9"/>
  <c r="F565" i="19"/>
  <c r="G252" i="19"/>
  <c r="F274" i="19"/>
  <c r="G361" i="9"/>
  <c r="G239" i="19"/>
  <c r="F473" i="19"/>
  <c r="F486" i="19"/>
  <c r="G358" i="9"/>
  <c r="F363" i="9"/>
  <c r="F361" i="9"/>
  <c r="F371" i="9"/>
  <c r="F369" i="9"/>
  <c r="G473" i="19"/>
  <c r="G486" i="19"/>
  <c r="G565" i="19"/>
  <c r="F587" i="19"/>
  <c r="G617" i="19"/>
  <c r="G363" i="9"/>
  <c r="G359" i="9"/>
  <c r="G364" i="9"/>
  <c r="G362" i="9"/>
  <c r="F586" i="19"/>
  <c r="G595" i="19"/>
  <c r="F390" i="19"/>
  <c r="G391" i="19"/>
  <c r="G385" i="19"/>
  <c r="F385" i="19"/>
  <c r="G384" i="19"/>
  <c r="G389" i="19"/>
  <c r="F594" i="19"/>
  <c r="F384" i="19"/>
  <c r="G383" i="19"/>
  <c r="G392" i="19"/>
  <c r="F383" i="19"/>
  <c r="G382" i="19"/>
  <c r="F392" i="19"/>
  <c r="F382" i="19"/>
  <c r="G381" i="19"/>
  <c r="G602" i="19"/>
  <c r="G593" i="19"/>
  <c r="G590" i="19"/>
  <c r="G592" i="19"/>
  <c r="G591" i="19"/>
  <c r="G597" i="19"/>
  <c r="F593" i="19"/>
  <c r="F590" i="19"/>
  <c r="F596" i="19"/>
  <c r="F592" i="19"/>
  <c r="F602" i="19"/>
  <c r="F595" i="19"/>
  <c r="F583" i="19"/>
  <c r="F575" i="19"/>
  <c r="F582" i="19"/>
  <c r="F572" i="19"/>
  <c r="F581" i="19"/>
  <c r="F570" i="19"/>
  <c r="F580" i="19"/>
  <c r="F585" i="19"/>
  <c r="F577" i="19"/>
  <c r="F584" i="19"/>
  <c r="F576" i="19"/>
  <c r="G573" i="19"/>
  <c r="G585" i="19"/>
  <c r="G581" i="19"/>
  <c r="G577" i="19"/>
  <c r="G572" i="19"/>
  <c r="G584" i="19"/>
  <c r="G580" i="19"/>
  <c r="G576" i="19"/>
  <c r="G571" i="19"/>
  <c r="G570" i="19"/>
  <c r="G587" i="19"/>
  <c r="G583" i="19"/>
  <c r="G579" i="19"/>
  <c r="G575" i="19"/>
  <c r="G586" i="19"/>
  <c r="G582" i="19"/>
  <c r="G578" i="19"/>
  <c r="F571" i="19"/>
  <c r="F574" i="19"/>
  <c r="F350" i="19"/>
  <c r="G350" i="19"/>
  <c r="G274" i="19"/>
  <c r="F252" i="19"/>
  <c r="D601" i="9"/>
  <c r="C601" i="9"/>
  <c r="G328" i="9" l="1"/>
  <c r="F328" i="9"/>
  <c r="G619" i="19"/>
  <c r="F393" i="19"/>
  <c r="G372" i="9"/>
  <c r="F365" i="9"/>
  <c r="F372" i="9"/>
  <c r="F386" i="19"/>
  <c r="G588" i="19"/>
  <c r="G599" i="9"/>
  <c r="G598" i="9"/>
  <c r="G600" i="9"/>
  <c r="G597" i="9"/>
  <c r="F597" i="9"/>
  <c r="F599" i="9"/>
  <c r="F598" i="9"/>
  <c r="F600" i="9"/>
  <c r="G386" i="19"/>
  <c r="G365" i="9"/>
  <c r="G393" i="19"/>
  <c r="G603" i="19"/>
  <c r="F603" i="19"/>
  <c r="F588"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D305" i="9"/>
  <c r="C305" i="9"/>
  <c r="C30" i="19"/>
  <c r="F29" i="19" s="1"/>
  <c r="G17" i="22"/>
  <c r="C19" i="1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6" i="19"/>
  <c r="F39" i="19"/>
  <c r="F37" i="19"/>
  <c r="F36" i="19"/>
  <c r="F38" i="19"/>
  <c r="F35" i="19"/>
  <c r="F31" i="19"/>
  <c r="F34" i="19"/>
  <c r="F32" i="19"/>
  <c r="F33" i="19"/>
  <c r="F27" i="19"/>
  <c r="F28" i="19"/>
  <c r="G17" i="19"/>
  <c r="G18" i="19"/>
  <c r="F30" i="19" l="1"/>
  <c r="G346" i="9"/>
  <c r="G19" i="19"/>
  <c r="F346" i="9"/>
  <c r="G305" i="9"/>
  <c r="G544" i="9"/>
  <c r="F544" i="9"/>
  <c r="F305" i="9"/>
  <c r="G227" i="8"/>
  <c r="F227" i="8"/>
  <c r="G226" i="8"/>
  <c r="F226" i="8"/>
  <c r="G225" i="8"/>
  <c r="F225" i="8"/>
  <c r="G224" i="8"/>
  <c r="F224" i="8"/>
  <c r="G223" i="8"/>
  <c r="F223" i="8"/>
  <c r="G222" i="8"/>
  <c r="F222" i="8"/>
  <c r="G221" i="8"/>
  <c r="F221" i="8"/>
  <c r="G219" i="8"/>
  <c r="F219" i="8"/>
  <c r="G218" i="8"/>
  <c r="F218" i="8"/>
  <c r="G217" i="8"/>
  <c r="F217" i="8"/>
  <c r="C291" i="8"/>
  <c r="C295" i="8"/>
  <c r="D293" i="8"/>
  <c r="C293" i="8"/>
  <c r="C307" i="8"/>
  <c r="D295" i="8"/>
  <c r="D291" i="8"/>
  <c r="D307" i="8"/>
  <c r="F220" i="8" l="1"/>
  <c r="C179" i="8" l="1"/>
  <c r="C288" i="8"/>
  <c r="D167" i="8"/>
  <c r="G166" i="8" l="1"/>
  <c r="G165" i="8"/>
  <c r="G164" i="8"/>
  <c r="F177"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208" i="8"/>
  <c r="F198" i="8" s="1"/>
  <c r="C167" i="8"/>
  <c r="D156" i="8"/>
  <c r="C156" i="8"/>
  <c r="D130" i="8"/>
  <c r="G121" i="8" s="1"/>
  <c r="C130" i="8"/>
  <c r="F121" i="8" s="1"/>
  <c r="D100" i="8"/>
  <c r="C100" i="8"/>
  <c r="D77" i="8"/>
  <c r="G80" i="8" s="1"/>
  <c r="C77" i="8"/>
  <c r="G148" i="8" l="1"/>
  <c r="G147" i="8"/>
  <c r="F148" i="8"/>
  <c r="F147" i="8"/>
  <c r="G450" i="9"/>
  <c r="G428" i="9"/>
  <c r="F252" i="9"/>
  <c r="F241" i="9"/>
  <c r="F17" i="19"/>
  <c r="F18" i="19"/>
  <c r="F16" i="1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9" i="19"/>
  <c r="F167" i="8"/>
  <c r="F156" i="8"/>
  <c r="F77" i="8"/>
  <c r="F100" i="8"/>
  <c r="F208" i="8"/>
  <c r="F58" i="8"/>
  <c r="G156" i="8"/>
  <c r="G214" i="9"/>
  <c r="G100" i="8"/>
  <c r="G452" i="9"/>
  <c r="G249" i="9"/>
  <c r="G465" i="9"/>
  <c r="G227" i="9"/>
  <c r="F15" i="9"/>
  <c r="F249" i="9"/>
  <c r="F452" i="9"/>
  <c r="F465" i="9"/>
  <c r="G487" i="9"/>
  <c r="F487" i="9"/>
  <c r="F227" i="9"/>
  <c r="G77" i="8"/>
  <c r="F214" i="9"/>
  <c r="G504" i="19" l="1"/>
  <c r="G505" i="19"/>
  <c r="G506" i="19"/>
  <c r="G501" i="19"/>
  <c r="G507" i="19"/>
  <c r="G503" i="19"/>
  <c r="G502" i="19"/>
  <c r="G500" i="19"/>
  <c r="G508" i="19" l="1"/>
  <c r="F504" i="19"/>
  <c r="F501" i="19"/>
  <c r="F507" i="19"/>
  <c r="F505" i="19"/>
  <c r="F503" i="19"/>
  <c r="F502" i="19"/>
  <c r="F506" i="19"/>
  <c r="F500" i="19"/>
  <c r="F508"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G585" i="9" l="1"/>
  <c r="F585" i="9"/>
</calcChain>
</file>

<file path=xl/sharedStrings.xml><?xml version="1.0" encoding="utf-8"?>
<sst xmlns="http://schemas.openxmlformats.org/spreadsheetml/2006/main" count="5146" uniqueCount="2921">
  <si>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</si>
  <si>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</si>
  <si>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</si>
  <si>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</si>
  <si>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</si>
  <si>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</si>
  <si>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</si>
  <si>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</si>
  <si>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</si>
  <si>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</si>
  <si>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</si>
  <si>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</si>
  <si>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</si>
  <si>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</si>
  <si>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</si>
  <si>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</si>
  <si>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</si>
  <si>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</si>
  <si>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</si>
  <si>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</si>
  <si>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</si>
  <si>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</si>
  <si>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</si>
  <si>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</si>
  <si>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</si>
  <si>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</si>
  <si>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</si>
  <si>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</si>
  <si>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</si>
  <si>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</si>
  <si>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</si>
  <si>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</si>
  <si>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</si>
  <si>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</si>
  <si>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</si>
  <si>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</si>
  <si>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</si>
  <si>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</si>
  <si>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</si>
  <si>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</si>
  <si>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</si>
  <si>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</si>
  <si>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</si>
  <si>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</si>
  <si>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</si>
  <si>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</si>
  <si>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</si>
  <si>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</si>
  <si>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</si>
  <si>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</si>
  <si>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</si>
  <si>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</si>
  <si>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</si>
  <si>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</si>
  <si>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</si>
  <si>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</si>
  <si>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</si>
  <si>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</si>
  <si>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</si>
  <si>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</si>
  <si>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</si>
  <si>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</si>
  <si>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</si>
  <si>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</si>
  <si>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</si>
  <si>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</si>
  <si>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</si>
  <si>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</si>
  <si>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</si>
  <si>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</si>
  <si>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</si>
  <si>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</si>
  <si>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</si>
  <si>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</si>
  <si>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</si>
  <si>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</si>
  <si>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</si>
  <si>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</si>
  <si>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</si>
  <si>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</si>
  <si>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</si>
  <si>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</si>
  <si>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</si>
  <si>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</si>
  <si>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</si>
  <si>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</si>
  <si>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</si>
  <si>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</si>
  <si>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</si>
  <si>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</si>
  <si>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</si>
  <si>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</si>
  <si>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</si>
  <si>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</si>
  <si>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</si>
  <si>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</si>
  <si>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</si>
  <si>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</si>
  <si>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</si>
  <si>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</si>
  <si>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</si>
  <si>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</si>
  <si>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</si>
  <si>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</si>
  <si>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</si>
  <si>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</si>
  <si>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</si>
  <si>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</si>
  <si>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</si>
  <si>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</si>
  <si>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</si>
  <si>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</si>
  <si>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</si>
  <si>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</si>
  <si>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</si>
  <si>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</si>
  <si>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</si>
  <si>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</si>
  <si>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</si>
  <si>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</si>
  <si>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</si>
  <si>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</si>
  <si>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</si>
  <si>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</si>
  <si>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</si>
  <si>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</si>
  <si>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</si>
  <si>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</si>
  <si>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</si>
  <si>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</si>
  <si>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</si>
  <si>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</si>
  <si>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</si>
  <si>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</si>
  <si>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</si>
  <si>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</si>
  <si>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</si>
  <si>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</si>
  <si>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</si>
  <si>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</si>
  <si>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</si>
  <si>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</si>
  <si>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</si>
  <si>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</si>
  <si>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</si>
  <si>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</si>
  <si>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</si>
  <si>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</si>
  <si>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</si>
  <si>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</si>
  <si>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</si>
  <si>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</si>
  <si>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</si>
  <si>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</si>
  <si>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</si>
  <si>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</si>
  <si>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</si>
  <si>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</si>
  <si>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</si>
  <si>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</si>
  <si>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</si>
  <si>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</si>
  <si>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</si>
  <si>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</si>
  <si>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</si>
  <si>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</si>
  <si>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</si>
  <si>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</si>
  <si>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</si>
  <si>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</si>
  <si>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</si>
  <si>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</si>
  <si>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</si>
  <si>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</si>
  <si>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</si>
  <si>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</si>
  <si>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</si>
  <si>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</si>
  <si>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</si>
  <si>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</si>
  <si>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</si>
  <si>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</si>
  <si>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</si>
  <si>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</si>
  <si>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</si>
  <si>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</si>
  <si>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</si>
  <si>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</si>
  <si>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</si>
  <si>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</si>
  <si>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</si>
  <si>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</si>
  <si>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</si>
  <si>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</si>
  <si>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</si>
  <si>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</si>
  <si>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</si>
  <si>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</si>
  <si>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</si>
  <si>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</si>
  <si>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</si>
  <si>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</si>
  <si>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</si>
  <si>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</si>
  <si>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</si>
  <si>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</si>
  <si>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</si>
  <si>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</si>
  <si>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</si>
  <si>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</si>
  <si>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</si>
  <si>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</si>
  <si>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</si>
  <si>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</si>
  <si>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</si>
  <si>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</si>
  <si>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</si>
  <si>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</si>
  <si>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</si>
  <si>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</si>
  <si>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</si>
  <si>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</si>
  <si>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</si>
  <si>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</si>
  <si>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</si>
  <si>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</si>
  <si>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</si>
  <si>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</si>
  <si>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</si>
  <si>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</si>
  <si>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</si>
  <si>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</si>
  <si>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</si>
  <si>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</si>
  <si>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</si>
  <si>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</si>
  <si>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</si>
  <si>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</si>
  <si>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</si>
  <si>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</si>
  <si>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</si>
  <si>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</si>
  <si>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</si>
  <si>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</si>
  <si>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</si>
  <si>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</si>
  <si>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</si>
  <si>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</si>
  <si>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</si>
  <si>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</si>
  <si>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</si>
  <si>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</si>
  <si>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</si>
  <si>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</si>
  <si>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</si>
  <si>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</si>
  <si>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</si>
  <si>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</si>
  <si>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</si>
  <si>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</si>
  <si>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</si>
  <si>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</si>
  <si>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</si>
  <si>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</si>
  <si>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</si>
  <si>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</si>
  <si>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</si>
  <si>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</si>
  <si>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</si>
  <si>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</si>
  <si>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</si>
  <si>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</si>
  <si>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</si>
  <si>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</si>
  <si>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</si>
  <si>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</si>
  <si>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</si>
  <si>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</si>
  <si>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</si>
  <si>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</si>
  <si>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</si>
  <si>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</si>
  <si>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</si>
  <si>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</si>
  <si>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</si>
  <si>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</si>
  <si>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</si>
  <si>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</si>
  <si>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</si>
  <si>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</si>
  <si>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</si>
  <si>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</si>
  <si>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</si>
  <si>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</si>
  <si>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</si>
  <si>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</si>
  <si>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</si>
  <si>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</si>
  <si>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</si>
  <si>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</si>
  <si>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</si>
  <si>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</si>
  <si>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</si>
  <si>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</si>
  <si>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</si>
  <si>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</si>
  <si>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</si>
  <si>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</si>
  <si>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</si>
  <si>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</si>
  <si>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</si>
  <si>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</si>
  <si>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</si>
  <si>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</si>
  <si>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</si>
  <si>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</si>
  <si>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</si>
  <si>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</si>
  <si>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</si>
  <si>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</si>
  <si>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</si>
  <si>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</si>
  <si>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</si>
  <si>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</si>
  <si>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</si>
  <si>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</si>
  <si>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</si>
  <si>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</si>
  <si>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</si>
  <si>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</si>
  <si>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</si>
  <si>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</si>
  <si>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</si>
  <si>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</si>
  <si>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</si>
  <si>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</si>
  <si>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</si>
  <si>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</si>
  <si>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</si>
  <si>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</si>
  <si>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</si>
  <si>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</si>
  <si>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</si>
  <si>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</si>
  <si>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</si>
  <si>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</si>
  <si>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</si>
  <si>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</si>
  <si>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</si>
  <si>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</si>
  <si>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</si>
  <si>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</si>
  <si>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</si>
  <si>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</si>
  <si>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</si>
  <si>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</si>
  <si>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</si>
  <si>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</si>
  <si>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</si>
  <si>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</si>
  <si>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</si>
  <si>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</si>
  <si>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</si>
  <si>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</si>
  <si>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</si>
  <si>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</si>
  <si>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</si>
  <si>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</si>
  <si>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</si>
  <si>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</si>
  <si>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</si>
  <si>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</si>
  <si>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</si>
  <si>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</si>
  <si>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</si>
  <si>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</si>
  <si>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</si>
  <si>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</si>
  <si>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</si>
  <si>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</si>
  <si>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</si>
  <si>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</si>
  <si>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</si>
  <si>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</si>
  <si>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</si>
  <si>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</si>
  <si>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</si>
  <si>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</si>
  <si>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</si>
  <si>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</si>
  <si>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</si>
  <si>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</si>
  <si>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</si>
  <si>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</si>
  <si>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</si>
  <si>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</si>
  <si>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</si>
  <si>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</si>
  <si>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</si>
  <si>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</si>
  <si>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</si>
  <si>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</si>
  <si>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</si>
  <si>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</si>
  <si>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</si>
  <si>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</si>
  <si>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</si>
  <si>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</si>
  <si>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</si>
  <si>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</si>
  <si>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</si>
  <si>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</si>
  <si>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</si>
  <si>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</si>
  <si>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</si>
  <si>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</si>
  <si>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</si>
  <si>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</si>
  <si>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</si>
  <si>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</si>
  <si>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</si>
  <si>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</si>
  <si>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</si>
  <si>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</si>
  <si>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</si>
  <si>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</si>
  <si>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</si>
  <si>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</si>
  <si>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</si>
  <si>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</si>
  <si>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</si>
  <si>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</si>
  <si>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</si>
  <si>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</si>
  <si>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</si>
  <si>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</si>
  <si>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</si>
  <si>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</si>
  <si>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</si>
  <si>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</si>
  <si>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</si>
  <si>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</si>
  <si>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</si>
  <si>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</si>
  <si>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</si>
  <si>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</si>
  <si>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</si>
  <si>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</si>
  <si>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</si>
  <si>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</si>
  <si>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</si>
  <si>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</si>
  <si>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</si>
  <si>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</si>
  <si>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</si>
  <si>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</si>
  <si>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</si>
  <si>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</si>
  <si>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</si>
  <si>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</si>
  <si>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</si>
  <si>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</si>
  <si>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</si>
  <si>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</si>
  <si>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</si>
  <si>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</si>
  <si>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</si>
  <si>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</si>
  <si>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</si>
  <si>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</si>
  <si>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</si>
  <si>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</si>
  <si>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</si>
  <si>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</si>
  <si>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</si>
  <si>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</si>
  <si>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</si>
  <si>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</si>
  <si>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</si>
  <si>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</si>
  <si>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</si>
  <si>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</si>
  <si>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</si>
  <si>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</si>
  <si>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</si>
  <si>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</si>
  <si>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</si>
  <si>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</si>
  <si>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</si>
  <si>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</si>
  <si>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</si>
  <si>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</si>
  <si>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</si>
  <si>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</si>
  <si>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</si>
  <si>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</si>
  <si>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</si>
  <si>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</si>
  <si>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</si>
  <si>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</si>
  <si>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</si>
  <si>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</si>
  <si>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</si>
  <si>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</si>
  <si>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</si>
  <si>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</si>
  <si>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</si>
  <si>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</si>
  <si>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</si>
  <si>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</si>
  <si>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</si>
  <si>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</si>
  <si>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</si>
  <si>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</si>
  <si>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</si>
  <si>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</si>
  <si>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</si>
  <si>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</si>
  <si>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</si>
  <si>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</si>
  <si>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</si>
  <si>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</si>
  <si>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</si>
  <si>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</si>
  <si>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</si>
  <si>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</si>
  <si>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</si>
  <si>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</si>
  <si>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</si>
  <si>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</si>
  <si>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</si>
  <si>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</si>
  <si>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</si>
  <si>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</si>
  <si>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</si>
  <si>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</si>
  <si>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</si>
  <si>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</si>
  <si>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</si>
  <si>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</si>
  <si>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</si>
  <si>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</si>
  <si>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</si>
  <si>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</si>
  <si>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</si>
  <si>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</si>
  <si>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</si>
  <si>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</si>
  <si>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</si>
  <si>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</si>
  <si>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</si>
  <si>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</si>
  <si>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</si>
  <si>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</si>
  <si>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</si>
  <si>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</si>
  <si>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</si>
  <si>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</si>
  <si>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</si>
  <si>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</si>
  <si>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</si>
  <si>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</si>
  <si>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</si>
  <si>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</si>
  <si>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</si>
  <si>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</si>
  <si>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</si>
  <si>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</si>
  <si>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</si>
  <si>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</si>
  <si>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</si>
  <si>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</si>
  <si>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</si>
  <si>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</si>
  <si>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</si>
  <si>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</si>
  <si>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</si>
  <si>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</si>
  <si>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</si>
  <si>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</si>
  <si>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</si>
  <si>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</si>
  <si>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</si>
  <si>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</si>
  <si>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</si>
  <si>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</si>
  <si>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</si>
  <si>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</si>
  <si>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</si>
  <si>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</si>
  <si>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</si>
  <si>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</si>
  <si>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</si>
  <si>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</si>
  <si>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</si>
  <si>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</si>
  <si>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</si>
  <si>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</si>
  <si>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</si>
  <si>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</si>
  <si>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</si>
  <si>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</si>
  <si>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</si>
  <si>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</si>
  <si>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</si>
  <si>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</si>
  <si>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</si>
  <si>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</si>
  <si>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</si>
  <si>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</si>
  <si>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</si>
  <si>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</si>
  <si>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</si>
  <si>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</si>
  <si>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</si>
  <si>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</si>
  <si>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</si>
  <si>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</si>
  <si>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</si>
  <si>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</si>
  <si>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</si>
  <si>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</si>
  <si>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</si>
  <si>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</si>
  <si>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</si>
  <si>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</si>
  <si>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</si>
  <si>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</si>
  <si>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</si>
  <si>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</si>
  <si>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</si>
  <si>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</si>
  <si>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</si>
  <si>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</si>
  <si>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</si>
  <si>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</si>
  <si>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</si>
  <si>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</si>
  <si>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</si>
  <si>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</si>
  <si>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</si>
  <si>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</si>
  <si>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</si>
  <si>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</si>
  <si>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</si>
  <si>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</si>
  <si>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</si>
  <si>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</si>
  <si>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</si>
  <si>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</si>
  <si>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</si>
  <si>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</si>
  <si>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</si>
  <si>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</si>
  <si>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</si>
  <si>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</si>
  <si>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</si>
  <si>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</si>
  <si>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</si>
  <si>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</si>
  <si>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</si>
  <si>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</si>
  <si>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</si>
  <si>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</si>
  <si>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</si>
  <si>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</si>
  <si>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</si>
  <si>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</si>
  <si>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</si>
  <si>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</si>
  <si>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</si>
  <si>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</si>
  <si>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</si>
  <si>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</si>
  <si>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</si>
  <si>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</si>
  <si>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</si>
  <si>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</si>
  <si>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</si>
  <si>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</si>
  <si>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</si>
  <si>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</si>
  <si>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</si>
  <si>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</si>
  <si>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</si>
  <si>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</si>
  <si>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</si>
  <si>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</si>
  <si>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</si>
  <si>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</si>
  <si>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</si>
  <si>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</si>
  <si>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</si>
  <si>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</si>
  <si>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</si>
  <si>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</si>
  <si>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</si>
  <si>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</si>
  <si>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</si>
  <si>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</si>
  <si>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</si>
  <si>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</si>
  <si>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</si>
  <si>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</si>
  <si>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</si>
  <si>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</si>
  <si>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</si>
  <si>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</si>
  <si>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</si>
  <si>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</si>
  <si>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</si>
  <si>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</si>
  <si>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</si>
  <si>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</si>
  <si>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</si>
  <si>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</si>
  <si>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</si>
  <si>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</si>
  <si>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</si>
  <si>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</si>
  <si>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</si>
  <si>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</si>
  <si>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</si>
  <si>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</si>
  <si>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</si>
  <si>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</si>
  <si>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</si>
  <si>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</si>
  <si>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</si>
  <si>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</si>
  <si>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</si>
  <si>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</si>
  <si>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</si>
  <si>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</si>
  <si>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</si>
  <si>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</si>
  <si>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</si>
  <si>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</si>
  <si>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</si>
  <si>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</si>
  <si>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</si>
  <si>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</si>
  <si>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</si>
  <si>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</si>
  <si>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</si>
  <si>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</si>
  <si>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</si>
  <si>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</si>
  <si>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</si>
  <si>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</si>
  <si>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</si>
  <si>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</si>
  <si>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</si>
  <si>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</si>
  <si>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</si>
  <si>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</si>
  <si>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</si>
  <si>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</si>
  <si>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</si>
  <si>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</si>
  <si>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</si>
  <si>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</si>
  <si>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</si>
  <si>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</si>
  <si>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</si>
  <si>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</si>
  <si>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</si>
  <si>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</si>
  <si>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</si>
  <si>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</si>
  <si>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</si>
  <si>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</si>
  <si>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</si>
  <si>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</si>
  <si>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</si>
  <si>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</si>
  <si>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</si>
  <si>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</si>
  <si>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</si>
  <si>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</si>
  <si>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</si>
  <si>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</si>
  <si>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</si>
  <si>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</si>
  <si>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</si>
  <si>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</si>
  <si>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</si>
  <si>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</si>
  <si>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</si>
  <si>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</si>
  <si>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</si>
  <si>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</si>
  <si>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</si>
  <si>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</si>
  <si>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</si>
  <si>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</si>
  <si>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</si>
  <si>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</si>
  <si>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</si>
  <si>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</si>
  <si>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</si>
  <si>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</si>
  <si>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</si>
  <si>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</si>
  <si>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</si>
  <si>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</si>
  <si>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</si>
  <si>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</si>
  <si>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</si>
  <si>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</si>
  <si>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</si>
  <si>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</si>
  <si>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</si>
  <si>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</si>
  <si>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</si>
  <si>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</si>
  <si>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</si>
  <si>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</si>
  <si>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</si>
  <si>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</si>
  <si>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</si>
  <si>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</si>
  <si>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</si>
  <si>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</si>
  <si>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</si>
  <si>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</si>
  <si>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</si>
  <si>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</si>
  <si>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</si>
  <si>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</si>
  <si>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</si>
  <si>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</si>
  <si>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</si>
  <si>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</si>
  <si>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</si>
  <si>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</si>
  <si>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</si>
  <si>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</si>
  <si>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</si>
  <si>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</si>
  <si>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</si>
  <si>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</si>
  <si>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</si>
  <si>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</si>
  <si>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</si>
  <si>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</si>
  <si>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</si>
  <si>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</si>
  <si>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</si>
  <si>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</si>
  <si>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</si>
  <si>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</si>
  <si>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</si>
  <si>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</si>
  <si>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</si>
  <si>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</si>
  <si>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</si>
  <si>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</si>
  <si>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</si>
  <si>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</si>
  <si>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</si>
  <si>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</si>
  <si>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</si>
  <si>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</si>
  <si>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</si>
  <si>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</si>
  <si>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</si>
  <si>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</si>
  <si>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</si>
  <si>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</si>
  <si>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</si>
  <si>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</si>
  <si>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</si>
  <si>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</si>
  <si>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</si>
  <si>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</si>
  <si>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</si>
  <si>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</si>
  <si>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</si>
  <si>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</si>
  <si>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</si>
  <si>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</si>
  <si>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</si>
  <si>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</si>
  <si>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</si>
  <si>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</si>
  <si>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</si>
  <si>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</si>
  <si>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</si>
  <si>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</si>
  <si>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</si>
  <si>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</si>
  <si>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</si>
  <si>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</si>
  <si>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</si>
  <si>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</si>
  <si>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</si>
  <si>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</si>
  <si>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</si>
  <si>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</si>
  <si>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</si>
  <si>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</si>
  <si>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</si>
  <si>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</si>
  <si>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</si>
  <si>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</si>
  <si>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</si>
  <si>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</si>
  <si>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</si>
  <si>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</si>
  <si>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</si>
  <si>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</si>
  <si>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</si>
  <si>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</si>
  <si>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</si>
  <si>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</si>
  <si>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</si>
  <si>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</si>
  <si>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</si>
  <si>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</si>
  <si>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</si>
  <si>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</si>
  <si>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</si>
  <si>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</si>
  <si>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</si>
  <si>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</si>
  <si>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</si>
  <si>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</si>
  <si>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</si>
  <si>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</si>
  <si>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</si>
  <si>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</si>
  <si>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</si>
  <si>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</si>
  <si>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</si>
  <si>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</si>
  <si>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</si>
  <si>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</si>
  <si>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</si>
  <si>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</si>
  <si>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</si>
  <si>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</si>
  <si>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</si>
  <si>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</si>
  <si>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</si>
  <si>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</si>
  <si>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</si>
  <si>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</si>
  <si>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</si>
  <si>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</si>
  <si>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</si>
  <si>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</si>
  <si>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</si>
  <si>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</si>
  <si>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</si>
  <si>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</si>
  <si>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</si>
  <si>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</si>
  <si>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</si>
  <si>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</si>
  <si>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</si>
  <si>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</si>
  <si>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</si>
  <si>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</si>
  <si>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</si>
  <si>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</si>
  <si>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</si>
  <si>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</si>
  <si>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</si>
  <si>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</si>
  <si>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</si>
  <si>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</si>
  <si>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</si>
  <si>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</si>
  <si>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</si>
  <si>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</si>
  <si>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</si>
  <si>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</si>
  <si>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</si>
  <si>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</si>
  <si>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</si>
  <si>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</si>
  <si>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</si>
  <si>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</si>
  <si>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</si>
  <si>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</si>
  <si>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</si>
  <si>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</si>
  <si>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</si>
  <si>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</si>
  <si>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</si>
  <si>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</si>
  <si>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</si>
  <si>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</si>
  <si>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</si>
  <si>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</si>
  <si>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</si>
  <si>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</si>
  <si>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</si>
  <si>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</si>
  <si>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</si>
  <si>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</si>
  <si>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</si>
  <si>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</si>
  <si>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</si>
  <si>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</si>
  <si>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</si>
  <si>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</si>
  <si>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</si>
  <si>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</si>
  <si>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</si>
  <si>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</si>
  <si>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</si>
  <si>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</si>
  <si>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</si>
  <si>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</si>
  <si>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</si>
  <si>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</si>
  <si>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</si>
  <si>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</si>
  <si>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</si>
  <si>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</si>
  <si>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</si>
  <si>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</si>
  <si>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</si>
  <si>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</si>
  <si>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</si>
  <si>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</si>
  <si>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</si>
  <si>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</si>
  <si>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</si>
  <si>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</si>
  <si>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</si>
  <si>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</si>
  <si>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</si>
  <si>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</si>
  <si>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</si>
  <si>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</si>
  <si>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</si>
  <si>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</si>
  <si>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</si>
  <si>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</si>
  <si>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</si>
  <si>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</si>
  <si>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</si>
  <si>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</si>
  <si>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</si>
  <si>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</si>
  <si>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</si>
  <si>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</si>
  <si>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</si>
  <si>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</si>
  <si>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</si>
  <si>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</si>
  <si>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</si>
  <si>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</si>
  <si>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</si>
  <si>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</si>
  <si>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</si>
  <si>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</si>
  <si>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</si>
  <si>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</si>
  <si>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</si>
  <si>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</si>
  <si>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</si>
  <si>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</si>
  <si>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</si>
  <si>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</si>
  <si>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</si>
  <si>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</si>
  <si>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</si>
  <si>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</si>
  <si>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</si>
  <si>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</si>
  <si>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</si>
  <si>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</si>
  <si>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</si>
  <si>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</si>
  <si>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</si>
  <si>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</si>
  <si>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</si>
  <si>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</si>
  <si>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</si>
  <si>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</si>
  <si>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</si>
  <si>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</si>
  <si>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</si>
  <si>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</si>
  <si>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</si>
  <si>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</si>
  <si>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</si>
  <si>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</si>
  <si>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</si>
  <si>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</si>
  <si>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</si>
  <si>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</si>
  <si>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</si>
  <si>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</si>
  <si>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</si>
  <si>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</si>
  <si>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</si>
  <si>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</si>
  <si>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</si>
  <si>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</si>
  <si>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</si>
  <si>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</si>
  <si>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</si>
  <si>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</si>
  <si>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</si>
  <si>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</si>
  <si>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</si>
  <si>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</si>
  <si>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</si>
  <si>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</si>
  <si>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</si>
  <si>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</si>
  <si>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</si>
  <si>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</si>
  <si>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</si>
  <si>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</si>
  <si>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</si>
  <si>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</si>
  <si>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</si>
  <si>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</si>
  <si>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</si>
  <si>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</si>
  <si>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</si>
  <si>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</si>
  <si>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</si>
  <si>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</si>
  <si>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</si>
  <si>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</si>
  <si>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</si>
  <si>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</si>
  <si>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</si>
  <si>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</si>
  <si>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</si>
  <si>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</si>
  <si>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</si>
  <si>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</si>
  <si>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</si>
  <si>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</si>
  <si>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</si>
  <si>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</si>
  <si>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</si>
  <si>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</si>
  <si>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</si>
  <si>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</si>
  <si>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</si>
  <si>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</si>
  <si>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</si>
  <si>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</si>
  <si>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</si>
  <si>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</si>
  <si>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</si>
  <si>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</si>
  <si>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</si>
  <si>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</si>
  <si>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</si>
  <si>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</si>
  <si>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</si>
  <si>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</si>
  <si>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</si>
  <si>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</si>
  <si>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</si>
  <si>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</si>
  <si>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</si>
  <si>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</si>
  <si>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</si>
  <si>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</si>
  <si>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</si>
  <si>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</si>
  <si>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</si>
  <si>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</si>
  <si>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</si>
  <si>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</si>
  <si>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</si>
  <si>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</si>
  <si>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</si>
  <si>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</si>
  <si>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</si>
  <si>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</si>
  <si>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</si>
  <si>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</si>
  <si>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</si>
  <si>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</si>
  <si>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</si>
  <si>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</si>
  <si>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</si>
  <si>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</si>
  <si>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</si>
  <si>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</si>
  <si>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</si>
  <si>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</si>
  <si>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</si>
  <si>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</si>
  <si>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</si>
  <si>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</si>
  <si>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</si>
  <si>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</si>
  <si>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</si>
  <si>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</si>
  <si>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</si>
  <si>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</si>
  <si>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</si>
  <si>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</si>
  <si>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</si>
  <si>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</si>
  <si>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</si>
  <si>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</si>
  <si>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</si>
  <si>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</si>
  <si>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</si>
  <si>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</si>
  <si>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</si>
  <si>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</si>
  <si>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</si>
  <si>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</si>
  <si>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</si>
  <si>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</si>
  <si>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</si>
  <si>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</si>
  <si>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</si>
  <si>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</si>
  <si>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</si>
  <si>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</si>
  <si>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</si>
  <si>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</si>
  <si>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</si>
  <si>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</si>
  <si>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</si>
  <si>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</si>
  <si>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</si>
  <si>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</si>
  <si>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</si>
  <si>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</si>
  <si>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</si>
  <si>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</si>
  <si>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</si>
  <si>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</si>
  <si>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</si>
  <si>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</si>
  <si>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</si>
  <si>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</si>
  <si>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</si>
  <si>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</si>
  <si>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</si>
  <si>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</si>
  <si>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</si>
  <si>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</si>
  <si>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</si>
  <si>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</si>
  <si>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</si>
  <si>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</si>
  <si>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</si>
  <si>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</si>
  <si>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</si>
  <si>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</si>
  <si>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</si>
  <si>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</si>
  <si>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</si>
  <si>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</si>
  <si>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</si>
  <si>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</si>
  <si>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</si>
  <si>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</si>
  <si>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</si>
  <si>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</si>
  <si>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</si>
  <si>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</si>
  <si>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</si>
  <si>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</si>
  <si>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</si>
  <si>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</si>
  <si>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</si>
  <si>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</si>
  <si>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</si>
  <si>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</si>
  <si>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</si>
  <si>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</si>
  <si>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</si>
  <si>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</si>
  <si>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</si>
  <si>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</si>
  <si>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</si>
  <si>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</si>
  <si>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</si>
  <si>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</si>
  <si>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</si>
  <si>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</si>
  <si>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</si>
  <si>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</si>
  <si>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</si>
  <si>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</si>
  <si>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</si>
  <si>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</si>
  <si>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</si>
  <si>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</si>
  <si>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</si>
  <si>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</si>
  <si>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</si>
  <si>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</si>
  <si>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</si>
  <si>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</si>
  <si>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</si>
  <si>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</si>
  <si>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</si>
  <si>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</si>
  <si>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</si>
  <si>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</si>
  <si>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</si>
  <si>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</si>
  <si>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</si>
  <si>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</si>
  <si>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</si>
  <si>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</si>
  <si>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</si>
  <si>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</si>
  <si>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</si>
  <si>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</si>
  <si>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</si>
  <si>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</si>
  <si>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</si>
  <si>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</si>
  <si>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</si>
  <si>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</si>
  <si>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</si>
  <si>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</si>
  <si>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</si>
  <si>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</si>
  <si>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</si>
  <si>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</si>
  <si>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</si>
  <si>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</si>
  <si>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</si>
  <si>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</si>
  <si>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</si>
  <si>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</si>
  <si>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</si>
  <si>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</si>
  <si>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</si>
  <si>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</si>
  <si>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</si>
  <si>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</si>
  <si>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</si>
  <si>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</si>
  <si>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</si>
  <si>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</si>
  <si>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</si>
  <si>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</si>
  <si>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</si>
  <si>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</si>
  <si>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</si>
  <si>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</si>
  <si>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</si>
  <si>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</si>
  <si>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</si>
  <si>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</si>
  <si>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</si>
  <si>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</si>
  <si>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</si>
  <si>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</si>
  <si>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</si>
  <si>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</si>
  <si>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</si>
  <si>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</si>
  <si>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</si>
  <si>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</si>
  <si>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</si>
  <si>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</si>
  <si>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</si>
  <si>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</si>
  <si>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</si>
  <si>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</si>
  <si>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</si>
  <si>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</si>
  <si>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</si>
  <si>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</si>
  <si>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</si>
  <si>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</si>
  <si>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</si>
  <si>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</si>
  <si>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</si>
  <si>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</si>
  <si>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</si>
  <si>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</si>
  <si>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</si>
  <si>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</si>
  <si>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</si>
  <si>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</si>
  <si>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</si>
  <si>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</si>
  <si>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</si>
  <si>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</si>
  <si>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</si>
  <si>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</si>
  <si>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</si>
  <si>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</si>
  <si>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</si>
  <si>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</si>
  <si>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</si>
  <si>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</si>
  <si>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</si>
  <si>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</si>
  <si>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</si>
  <si>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</si>
  <si>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</si>
  <si>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</si>
  <si>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</si>
  <si>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</si>
  <si>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</si>
  <si>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</si>
  <si>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</si>
  <si>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</si>
  <si>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</si>
  <si>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</si>
  <si>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</si>
  <si>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</si>
  <si>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</si>
  <si>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</si>
  <si>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</si>
  <si>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</si>
  <si>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</si>
  <si>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</si>
  <si>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</si>
  <si>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</si>
  <si>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</si>
  <si>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</si>
  <si>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</si>
  <si>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</si>
  <si>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</si>
  <si>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</si>
  <si>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</si>
  <si>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</si>
  <si>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</si>
  <si>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</si>
  <si>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</si>
  <si>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</si>
  <si>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</si>
  <si>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</si>
  <si>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</si>
  <si>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</si>
  <si>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</si>
  <si>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</si>
  <si>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</si>
  <si>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</si>
  <si>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</si>
  <si>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</si>
  <si>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</si>
  <si>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</si>
  <si>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</si>
  <si>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</si>
  <si>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</si>
  <si>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</si>
  <si>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</si>
  <si>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</si>
  <si>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</si>
  <si>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</si>
  <si>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</si>
  <si>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</si>
  <si>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</si>
  <si>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</si>
  <si>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</si>
  <si>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</si>
  <si>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</si>
  <si>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</si>
  <si>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</si>
  <si>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</si>
  <si>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</si>
  <si>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</si>
  <si>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</si>
  <si>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</si>
  <si>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</si>
  <si>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</si>
  <si>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</si>
  <si>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</si>
  <si>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</si>
  <si>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</si>
  <si>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</si>
  <si>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</si>
  <si>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</si>
  <si>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</si>
  <si>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</si>
  <si>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</si>
  <si>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</si>
  <si>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</si>
  <si>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</si>
  <si>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</si>
  <si>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</si>
  <si>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</si>
  <si>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</si>
  <si>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</si>
  <si>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</si>
  <si>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</si>
  <si>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</si>
  <si>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</si>
  <si>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</si>
  <si>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</si>
  <si>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</si>
  <si>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</si>
  <si>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</si>
  <si>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</si>
  <si>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</si>
  <si>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</si>
  <si>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</si>
  <si>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</si>
  <si>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</si>
  <si>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</si>
  <si>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</si>
  <si>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</si>
  <si>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</si>
  <si>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</si>
  <si>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</si>
  <si>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</si>
  <si>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</si>
  <si>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</si>
  <si>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</si>
  <si>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</si>
  <si>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</si>
  <si>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</si>
  <si>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</si>
  <si>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</si>
  <si>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</si>
  <si>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</si>
  <si>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</si>
  <si>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</si>
  <si>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</si>
  <si>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</si>
  <si>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</si>
  <si>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</si>
  <si>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</si>
  <si>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</si>
  <si>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</si>
  <si>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</si>
  <si>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</si>
  <si>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</si>
  <si>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</si>
  <si>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</si>
  <si>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</si>
  <si>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</si>
  <si>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</si>
  <si>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</si>
  <si>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</si>
  <si>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</si>
  <si>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</si>
  <si>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</si>
  <si>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</si>
  <si>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</si>
  <si>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</si>
  <si>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</si>
  <si>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</si>
  <si>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</si>
  <si>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</si>
  <si>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</si>
  <si>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</si>
  <si>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</si>
  <si>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</si>
  <si>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</si>
  <si>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</si>
  <si>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</si>
  <si>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</si>
  <si>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</si>
  <si>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</si>
  <si>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</si>
  <si>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</si>
  <si>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</si>
  <si>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</si>
  <si>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</si>
  <si>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</si>
  <si>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</si>
  <si>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</si>
  <si>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</si>
  <si>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</si>
  <si>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</si>
  <si>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</si>
  <si>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</si>
  <si>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</si>
  <si>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</si>
  <si>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</si>
  <si>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</si>
  <si>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</si>
  <si>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</si>
  <si>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</si>
  <si>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</si>
  <si>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</si>
  <si>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</si>
  <si>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</si>
  <si>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</si>
  <si>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</si>
  <si>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</si>
  <si>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</si>
  <si>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</si>
  <si>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</si>
  <si>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</si>
  <si>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</si>
  <si>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</si>
  <si>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</si>
  <si>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</si>
  <si>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</si>
  <si>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</si>
  <si>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</si>
  <si>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</si>
  <si>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</si>
  <si>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</si>
  <si>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</si>
  <si>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</si>
  <si>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</si>
  <si>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</si>
  <si>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</si>
  <si>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</si>
  <si>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</si>
  <si>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</si>
  <si>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</si>
  <si>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</si>
  <si>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</si>
  <si>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</si>
  <si>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</si>
  <si>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</si>
  <si>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</si>
  <si>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</si>
  <si>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</si>
  <si>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</si>
  <si>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</si>
  <si>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</si>
  <si>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</si>
  <si>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</si>
  <si>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</si>
  <si>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</si>
  <si>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</si>
  <si>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</si>
  <si>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</si>
  <si>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</si>
  <si>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</si>
  <si>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</si>
  <si>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</si>
  <si>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</si>
  <si>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</si>
  <si>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</si>
  <si>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</si>
  <si>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</si>
  <si>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</si>
  <si>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</si>
  <si>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</si>
  <si>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</si>
  <si>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</si>
  <si>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</si>
  <si>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</si>
  <si>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</si>
  <si>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</si>
  <si>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</si>
  <si>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</si>
  <si>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</si>
  <si>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</si>
  <si>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</si>
  <si>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</si>
  <si>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</si>
  <si>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</si>
  <si>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</si>
  <si>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</si>
  <si>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</si>
  <si>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</si>
  <si>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</si>
  <si>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</si>
  <si>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</si>
  <si>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</si>
  <si>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</si>
  <si>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</si>
  <si>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</si>
  <si>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</si>
  <si>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</si>
  <si>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</si>
  <si>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</si>
  <si>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</si>
  <si>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</si>
  <si>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</si>
  <si>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</si>
  <si>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</si>
  <si>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</si>
  <si>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</si>
  <si>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</si>
  <si>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</si>
  <si>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</si>
  <si>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</si>
  <si>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</si>
  <si>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</si>
  <si>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</si>
  <si>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</si>
  <si>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</si>
  <si>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</si>
  <si>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</si>
  <si>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</si>
  <si>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</si>
  <si>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</si>
  <si>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</si>
  <si>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</si>
  <si>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</si>
  <si>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</si>
  <si>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</si>
  <si>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</si>
  <si>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</si>
  <si>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</si>
  <si>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</si>
  <si>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</si>
  <si>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</si>
  <si>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</si>
  <si>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</si>
  <si>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</si>
  <si>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</si>
  <si>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</si>
  <si>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</si>
  <si>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</si>
  <si>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</si>
  <si>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</si>
  <si>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</si>
  <si>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</si>
  <si>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</si>
  <si>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</si>
  <si>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</si>
  <si>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</si>
  <si>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</si>
  <si>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</si>
  <si>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</si>
  <si>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</si>
  <si>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</si>
  <si>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</si>
  <si>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</si>
  <si>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</si>
  <si>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</si>
  <si>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</si>
  <si>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</si>
  <si>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</si>
  <si>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</si>
  <si>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</si>
  <si>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</si>
  <si>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</si>
  <si>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</si>
  <si>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</si>
  <si>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</si>
  <si>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</si>
  <si>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</si>
  <si>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</si>
  <si>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</si>
  <si>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</si>
  <si>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</si>
  <si>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</si>
  <si>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</si>
  <si>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</si>
  <si>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</si>
  <si>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</si>
  <si>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</si>
  <si>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</si>
  <si>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</si>
  <si>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</si>
  <si>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</si>
  <si>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</si>
  <si>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</si>
  <si>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</si>
  <si>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</si>
  <si>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</si>
  <si>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</si>
  <si>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</si>
  <si>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</si>
  <si>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</si>
  <si>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</si>
  <si>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</si>
  <si>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</si>
  <si>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</si>
  <si>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</si>
  <si>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</si>
  <si>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</si>
  <si>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</si>
  <si>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</si>
  <si>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</si>
  <si>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</si>
  <si>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</si>
  <si>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</si>
  <si>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</si>
  <si>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</si>
  <si>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Cover pool involved in a sustainable/special purpose strategy? (Y/N)</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</si>
  <si>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</si>
  <si>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</si>
  <si>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</si>
  <si>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</si>
  <si>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</si>
  <si>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</si>
  <si>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</si>
  <si>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</si>
  <si>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</si>
  <si>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</si>
  <si>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</si>
  <si>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</si>
  <si>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</si>
  <si>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</si>
  <si>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</si>
  <si>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</si>
  <si>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</si>
  <si>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</si>
  <si>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</si>
  <si>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</si>
  <si>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</si>
  <si>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</si>
  <si>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</si>
  <si>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</si>
  <si>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</si>
  <si>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</si>
  <si>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</si>
  <si>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</si>
  <si>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</si>
  <si>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</si>
  <si>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</si>
  <si>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</si>
  <si>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</si>
  <si>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</si>
  <si>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</si>
  <si>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</si>
  <si>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</si>
  <si>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</si>
  <si>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</si>
  <si>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</si>
  <si>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</si>
  <si>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</si>
  <si>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</si>
  <si>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</si>
  <si>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</si>
  <si>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</si>
  <si>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</si>
  <si>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</si>
  <si>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</si>
  <si>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</si>
  <si>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</si>
  <si>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</si>
  <si>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</si>
  <si>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</si>
  <si>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</si>
  <si>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</si>
  <si>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</si>
  <si>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</si>
  <si>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</si>
  <si>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</si>
  <si>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</si>
  <si>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</si>
  <si>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</si>
  <si>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</si>
  <si>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</si>
  <si>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</si>
  <si>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</si>
  <si>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</si>
  <si>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</si>
  <si>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</si>
  <si>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</si>
  <si>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</si>
  <si>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</si>
  <si>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</si>
  <si>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</si>
  <si>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</si>
  <si>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</si>
  <si>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</si>
  <si>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</si>
  <si>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</si>
  <si>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</si>
  <si>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</si>
  <si>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</si>
  <si>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</si>
  <si>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</si>
  <si>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</si>
  <si>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</si>
  <si>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</si>
  <si>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</si>
  <si>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</si>
  <si>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</si>
  <si>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</si>
  <si>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</si>
  <si>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</si>
  <si>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</si>
  <si>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</si>
  <si>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</si>
  <si>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</si>
  <si>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</si>
  <si>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</si>
  <si>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</si>
  <si>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</si>
  <si>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</si>
  <si>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</si>
  <si>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</si>
  <si>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</si>
  <si>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</si>
  <si>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</si>
  <si>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</si>
  <si>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</si>
  <si>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</si>
  <si>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</si>
  <si>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</si>
  <si>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</si>
  <si>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</si>
  <si>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</si>
  <si>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</si>
  <si>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</si>
  <si>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</si>
  <si>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</si>
  <si>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</si>
  <si>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</si>
  <si>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</si>
  <si>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</si>
  <si>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</si>
  <si>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</si>
  <si>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</si>
  <si>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</si>
  <si>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</si>
  <si>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</si>
  <si>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</si>
  <si>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</si>
  <si>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</si>
  <si>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</si>
  <si>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</si>
  <si>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</si>
  <si>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</si>
  <si>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</si>
  <si>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</si>
  <si>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</si>
  <si>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</si>
  <si>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</si>
  <si>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</si>
  <si>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</si>
  <si>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</si>
  <si>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</si>
  <si>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</si>
  <si>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</si>
  <si>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</si>
  <si>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</si>
  <si>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</si>
  <si>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</si>
  <si>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</si>
  <si>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</si>
  <si>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</si>
  <si>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</si>
  <si>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</si>
  <si>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</si>
  <si>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</si>
  <si>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</si>
  <si>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</si>
  <si>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</si>
  <si>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</si>
  <si>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</si>
  <si>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</si>
  <si>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</si>
  <si>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</si>
  <si>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</si>
  <si>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</si>
  <si>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</si>
  <si>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</si>
  <si>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</si>
  <si>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</si>
  <si>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</si>
  <si>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</si>
  <si>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</si>
  <si>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</si>
  <si>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</si>
  <si>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</si>
  <si>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</si>
  <si>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</si>
  <si>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</si>
  <si>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</si>
  <si>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</si>
  <si>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</si>
  <si>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</si>
  <si>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</si>
  <si>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</si>
  <si>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</si>
  <si>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</si>
  <si>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</si>
  <si>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</si>
  <si>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</si>
  <si>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</si>
  <si>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</si>
  <si>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</si>
  <si>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</si>
  <si>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</si>
  <si>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</si>
  <si>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</si>
  <si>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</si>
  <si>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</si>
  <si>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</si>
  <si>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</si>
  <si>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</si>
  <si>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</si>
  <si>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</si>
  <si>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</si>
  <si>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</si>
  <si>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</si>
  <si>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</si>
  <si>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</si>
  <si>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</si>
  <si>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</si>
  <si>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</si>
  <si>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</si>
  <si>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</si>
  <si>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</si>
  <si>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</si>
  <si>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</si>
  <si>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</si>
  <si>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</si>
  <si>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</si>
  <si>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</si>
  <si>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</si>
  <si>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</si>
  <si>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</si>
  <si>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</si>
  <si>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</si>
  <si>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</si>
  <si>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</si>
  <si>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</si>
  <si>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</si>
  <si>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</si>
  <si>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</si>
  <si>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</si>
  <si>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</si>
  <si>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</si>
  <si>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</si>
  <si>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</si>
  <si>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</si>
  <si>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</si>
  <si>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</si>
  <si>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</si>
  <si>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</si>
  <si>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</si>
  <si>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</si>
  <si>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</si>
  <si>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</si>
  <si>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</si>
  <si>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</si>
  <si>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</si>
  <si>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</si>
  <si>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</si>
  <si>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</si>
  <si>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</si>
  <si>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</si>
  <si>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</si>
  <si>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</si>
  <si>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</si>
  <si>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</si>
  <si>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</si>
  <si>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</si>
  <si>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</si>
  <si>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</si>
  <si>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</si>
  <si>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</si>
  <si>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</si>
  <si>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</si>
  <si>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</si>
  <si>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</si>
  <si>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</si>
  <si>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</si>
  <si>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</si>
  <si>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</si>
  <si>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</si>
  <si>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</si>
  <si>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</si>
  <si>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</si>
  <si>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</si>
  <si>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</si>
  <si>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</si>
  <si>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</si>
  <si>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</si>
  <si>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</si>
  <si>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</si>
  <si>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</si>
  <si>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</si>
  <si>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</si>
  <si>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</si>
  <si>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</si>
  <si>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</si>
  <si>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</si>
  <si>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</si>
  <si>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</si>
  <si>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</si>
  <si>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</si>
  <si>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</si>
  <si>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</si>
  <si>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</si>
  <si>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</si>
  <si>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</si>
  <si>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</si>
  <si>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</si>
  <si>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</si>
  <si>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</si>
  <si>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</si>
  <si>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</si>
  <si>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</si>
  <si>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</si>
  <si>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</si>
  <si>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</si>
  <si>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</si>
  <si>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</si>
  <si>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</si>
  <si>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</si>
  <si>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</si>
  <si>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</si>
  <si>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</si>
  <si>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</si>
  <si>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</si>
  <si>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</si>
  <si>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</si>
  <si>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</si>
  <si>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</si>
  <si>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</si>
  <si>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</si>
  <si>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</si>
  <si>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</si>
  <si>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</si>
  <si>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</si>
  <si>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</si>
  <si>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</si>
  <si>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</si>
  <si>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</si>
  <si>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</si>
  <si>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</si>
  <si>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</si>
  <si>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</si>
  <si>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</si>
  <si>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</si>
  <si>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</si>
  <si>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</si>
  <si>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</si>
  <si>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</si>
  <si>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</si>
  <si>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</si>
  <si>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</si>
  <si>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</si>
  <si>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</si>
  <si>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</si>
  <si>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</si>
  <si>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</si>
  <si>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</si>
  <si>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</si>
  <si>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</si>
  <si>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</si>
  <si>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</si>
  <si>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</si>
  <si>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</si>
  <si>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</si>
  <si>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</si>
  <si>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</si>
  <si>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</si>
  <si>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</si>
  <si>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</si>
  <si>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</si>
  <si>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</si>
  <si>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</si>
  <si>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</si>
  <si>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</si>
  <si>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</si>
  <si>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</si>
  <si>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</si>
  <si>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</si>
  <si>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</si>
  <si>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</si>
  <si>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</si>
  <si>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</si>
  <si>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</si>
  <si>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</si>
  <si>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</si>
  <si>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</si>
  <si>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</si>
  <si>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</si>
  <si>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</si>
  <si>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</si>
  <si>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</si>
  <si>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</si>
  <si>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</si>
  <si>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</si>
  <si>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</si>
  <si>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</si>
  <si>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</si>
  <si>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</si>
  <si>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</si>
  <si>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</si>
  <si>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</si>
  <si>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</si>
  <si>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</si>
  <si>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</si>
  <si>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</si>
  <si>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</si>
  <si>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</si>
  <si>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</si>
  <si>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</si>
  <si>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</si>
  <si>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</si>
  <si>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</si>
  <si>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</si>
  <si>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</si>
  <si>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</si>
  <si>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</si>
  <si>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</si>
  <si>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</si>
  <si>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</si>
  <si>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</si>
  <si>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</si>
  <si>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</si>
  <si>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</si>
  <si>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</si>
  <si>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</si>
  <si>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</si>
  <si>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</si>
  <si>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</si>
  <si>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</si>
  <si>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</si>
  <si>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</si>
  <si>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</si>
  <si>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</si>
  <si>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</si>
  <si>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</si>
  <si>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</si>
  <si>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</si>
  <si>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</si>
  <si>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</si>
  <si>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</si>
  <si>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</si>
  <si>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</si>
  <si>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</si>
  <si>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</si>
  <si>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</si>
  <si>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</si>
  <si>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</si>
  <si>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</si>
  <si>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</si>
  <si>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</si>
  <si>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</si>
  <si>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</si>
  <si>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</si>
  <si>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</si>
  <si>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</si>
  <si>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</si>
  <si>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[insert link to the national legislation where the maturity extention triggers are listed - insert link of relevant programme prospectus]</t>
  </si>
  <si>
    <t>HG.1.15</t>
  </si>
  <si>
    <t>Weighted Average</t>
  </si>
  <si>
    <t>Ton CO2 (per year)</t>
  </si>
  <si>
    <t>Ton CO2 (per year) (LTV adjusted)</t>
  </si>
  <si>
    <t>kg CO2/m2 (per year)</t>
  </si>
  <si>
    <r>
      <t xml:space="preserve">20. CO2 emission - by dwelling type </t>
    </r>
    <r>
      <rPr>
        <b/>
        <sz val="10"/>
        <rFont val="Calibri"/>
        <family val="2"/>
        <scheme val="minor"/>
      </rPr>
      <t>- as per national availability</t>
    </r>
  </si>
  <si>
    <r>
      <t xml:space="preserve">29. CO2 emission related to CRE </t>
    </r>
    <r>
      <rPr>
        <b/>
        <i/>
        <sz val="10"/>
        <rFont val="Calibri"/>
        <family val="2"/>
        <scheme val="minor"/>
      </rPr>
      <t>- as per national availability</t>
    </r>
  </si>
  <si>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</si>
  <si>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</si>
  <si>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</si>
  <si>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</si>
  <si>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</si>
  <si>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</si>
  <si>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</si>
  <si>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</si>
  <si>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</si>
  <si>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</si>
  <si>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</si>
  <si>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</si>
  <si>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</si>
  <si>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</si>
  <si>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</si>
  <si>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</si>
  <si>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</si>
  <si>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</si>
  <si>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</si>
  <si>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</si>
  <si>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</si>
  <si>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</si>
  <si>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</si>
  <si>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</si>
  <si>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</si>
  <si>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</si>
  <si>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</si>
  <si>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</si>
  <si>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</si>
  <si>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</si>
  <si>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</si>
  <si>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</si>
  <si>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</si>
  <si>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</si>
  <si>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</si>
  <si>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</si>
  <si>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</si>
  <si>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</si>
  <si>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</si>
  <si>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</si>
  <si>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</si>
  <si>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</si>
  <si>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</si>
  <si>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</si>
  <si>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</si>
  <si>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</si>
  <si>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</si>
  <si>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</si>
  <si>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</si>
  <si>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</si>
  <si>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</si>
  <si>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</si>
  <si>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</si>
  <si>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</si>
  <si>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</si>
  <si>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</si>
  <si>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</si>
  <si>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</si>
  <si>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</si>
  <si>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</si>
  <si>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</si>
  <si>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</si>
  <si>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</si>
  <si>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</si>
  <si>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</si>
  <si>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</si>
  <si>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</si>
  <si>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</si>
  <si>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</si>
  <si>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</si>
  <si>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</si>
  <si>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</si>
  <si>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</si>
  <si>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</si>
  <si>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</si>
  <si>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HTT 2023</t>
  </si>
  <si>
    <t>CBD Compliance</t>
  </si>
  <si>
    <t>Y</t>
  </si>
  <si>
    <t>N</t>
  </si>
  <si>
    <t>Non-EEA, Art 14 CBD compliant</t>
  </si>
  <si>
    <t>2023  Version</t>
  </si>
  <si>
    <t>Basel Compliance, subject to national jursdiction (Y/N)</t>
  </si>
  <si>
    <t>F1. Harmonised Transparency Template - Sustainable Mortgage Data</t>
  </si>
  <si>
    <t>G1. Crisis Mortgage Payment Holidays</t>
  </si>
  <si>
    <t>Worksheet F1: Sustainable M data</t>
  </si>
  <si>
    <t>Worksheet G1. Crisis M Payment Holidays</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</si>
  <si>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</si>
  <si>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</si>
  <si>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</si>
  <si>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</si>
  <si>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</si>
  <si>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</si>
  <si>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</si>
  <si>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</si>
  <si>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</si>
  <si>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</si>
  <si>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</si>
  <si>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</si>
  <si>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</si>
  <si>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</si>
  <si>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</si>
  <si>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</si>
  <si>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</si>
  <si>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</si>
  <si>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</si>
  <si>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</si>
  <si>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</si>
  <si>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</si>
  <si>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</si>
  <si>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</si>
  <si>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</si>
  <si>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</si>
  <si>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</si>
  <si>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</si>
  <si>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</si>
  <si>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</si>
  <si>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</si>
  <si>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</si>
  <si>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</si>
  <si>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</si>
  <si>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</si>
  <si>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</si>
  <si>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</si>
  <si>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</si>
  <si>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</si>
  <si>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</si>
  <si>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</si>
  <si>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</si>
  <si>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</si>
  <si>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</si>
  <si>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</si>
  <si>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</si>
  <si>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</si>
  <si>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</si>
  <si>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</si>
  <si>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</si>
  <si>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</si>
  <si>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</si>
  <si>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</si>
  <si>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</si>
  <si>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</si>
  <si>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</si>
  <si>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</si>
  <si>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</si>
  <si>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</si>
  <si>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</si>
  <si>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</si>
  <si>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</si>
  <si>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</si>
  <si>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</si>
  <si>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</si>
  <si>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</si>
  <si>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</si>
  <si>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</si>
  <si>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</si>
  <si>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</si>
  <si>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</si>
  <si>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</si>
  <si>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</si>
  <si>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</si>
  <si>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</si>
  <si>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</si>
  <si>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</si>
  <si>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</si>
  <si>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</si>
  <si>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</si>
  <si>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</si>
  <si>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</si>
  <si>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</si>
  <si>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</si>
  <si>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</si>
  <si>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</si>
  <si>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</si>
  <si>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</si>
  <si>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</si>
  <si>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</si>
  <si>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</si>
  <si>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</si>
  <si>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</si>
  <si>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</si>
  <si>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</si>
  <si>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</si>
  <si>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</si>
  <si>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</si>
  <si>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</si>
  <si>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</si>
  <si>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</si>
  <si>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</si>
  <si>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</si>
  <si>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</si>
  <si>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</si>
  <si>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</si>
  <si>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</si>
  <si>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</si>
  <si>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</si>
  <si>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</si>
  <si>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</si>
  <si>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</si>
  <si>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</si>
  <si>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</si>
  <si>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</si>
  <si>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</si>
  <si>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</si>
  <si>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</si>
  <si>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</si>
  <si>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</si>
  <si>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</si>
  <si>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</si>
  <si>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</si>
  <si>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</si>
  <si>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</si>
  <si>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</si>
  <si>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</si>
  <si>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</si>
  <si>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</si>
  <si>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</si>
  <si>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</si>
  <si>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</si>
  <si>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</si>
  <si>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</si>
  <si>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</si>
  <si>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</si>
  <si>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</si>
  <si>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</si>
  <si>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</si>
  <si>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</si>
  <si>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</si>
  <si>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</si>
  <si>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</si>
  <si>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</si>
  <si>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</si>
  <si>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</si>
  <si>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</si>
  <si>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</si>
  <si>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</si>
  <si>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</si>
  <si>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</si>
  <si>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</si>
  <si>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</si>
  <si>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</si>
  <si>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</si>
  <si>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</si>
  <si>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</si>
  <si>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</si>
  <si>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</si>
  <si>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</si>
  <si>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</si>
  <si>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</si>
  <si>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</si>
  <si>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</si>
  <si>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</si>
  <si>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</si>
  <si>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</si>
  <si>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</si>
  <si>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</si>
  <si>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</si>
  <si>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</si>
  <si>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</si>
  <si>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</si>
  <si>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</si>
  <si>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</si>
  <si>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</si>
  <si>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</si>
  <si>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</si>
  <si>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</si>
  <si>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</si>
  <si>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</si>
  <si>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</si>
  <si>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</si>
  <si>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</si>
  <si>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</si>
  <si>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</si>
  <si>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</si>
  <si>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</si>
  <si>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</si>
  <si>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</si>
  <si>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</si>
  <si>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</si>
  <si>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</si>
  <si>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</si>
  <si>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</si>
  <si>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</si>
  <si>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</si>
  <si>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</si>
  <si>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</si>
  <si>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</si>
  <si>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</si>
  <si>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</si>
  <si>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</si>
  <si>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</si>
  <si>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</si>
  <si>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</si>
  <si>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</si>
  <si>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</si>
  <si>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</si>
  <si>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</si>
  <si>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</si>
  <si>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</si>
  <si>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</si>
  <si>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</si>
  <si>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</si>
  <si>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</si>
  <si>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</si>
  <si>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</si>
  <si>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</si>
  <si>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</si>
  <si>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</si>
  <si>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</si>
  <si>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</si>
  <si>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</si>
  <si>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</si>
  <si>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</si>
  <si>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</si>
  <si>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</si>
  <si>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</si>
  <si>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</si>
  <si>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</si>
  <si>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</si>
  <si>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</si>
  <si>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</si>
  <si>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</si>
  <si>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</si>
  <si>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</si>
  <si>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</si>
  <si>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</si>
  <si>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</si>
  <si>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</si>
  <si>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</si>
  <si>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</si>
  <si>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</si>
  <si>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</si>
  <si>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</si>
  <si>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</si>
  <si>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</si>
  <si>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</si>
  <si>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</si>
  <si>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</si>
  <si>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</si>
  <si>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</si>
  <si>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</si>
  <si>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</si>
  <si>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</si>
  <si>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</si>
  <si>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</si>
  <si>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</si>
  <si>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</si>
  <si>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</si>
  <si>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</si>
  <si>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</si>
  <si>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</si>
  <si>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</si>
  <si>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</si>
  <si>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</si>
  <si>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</si>
  <si>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</si>
  <si>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</si>
  <si>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</si>
  <si>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</si>
  <si>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</si>
  <si>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</si>
  <si>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</si>
  <si>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</si>
  <si>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</si>
  <si>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</si>
  <si>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</si>
  <si>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</si>
  <si>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</si>
  <si>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</si>
  <si>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</si>
  <si>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</si>
  <si>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</si>
  <si>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</si>
  <si>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</si>
  <si>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</si>
  <si>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</si>
  <si>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</si>
  <si>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</si>
  <si>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</si>
  <si>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</si>
  <si>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</si>
  <si>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</si>
  <si>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</si>
  <si>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</si>
  <si>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</si>
  <si>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</si>
  <si>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</si>
  <si>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</si>
  <si>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</si>
  <si>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</si>
  <si>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</si>
  <si>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</si>
  <si>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</si>
  <si>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</si>
  <si>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</si>
  <si>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</si>
  <si>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</si>
  <si>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</si>
  <si>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</si>
  <si>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</si>
  <si>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</si>
  <si>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</si>
  <si>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</si>
  <si>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</si>
  <si>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</si>
  <si>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</si>
  <si>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</si>
  <si>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</si>
  <si>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</si>
  <si>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</si>
  <si>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</si>
  <si>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</si>
  <si>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</si>
  <si>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</si>
  <si>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</si>
  <si>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</si>
  <si>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</si>
  <si>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</si>
  <si>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</si>
  <si>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</si>
  <si>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</si>
  <si>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</si>
  <si>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</si>
  <si>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</si>
  <si>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</si>
  <si>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</si>
  <si>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</si>
  <si>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</si>
  <si>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</si>
  <si>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</si>
  <si>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</si>
  <si>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</si>
  <si>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</si>
  <si>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</si>
  <si>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</si>
  <si>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</si>
  <si>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</si>
  <si>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</si>
  <si>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</si>
  <si>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</si>
  <si>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</si>
  <si>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</si>
  <si>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</si>
  <si>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</si>
  <si>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</si>
  <si>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</si>
  <si>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</si>
  <si>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</si>
  <si>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</si>
  <si>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</si>
  <si>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</si>
  <si>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</si>
  <si>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</si>
  <si>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</si>
  <si>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</si>
  <si>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</si>
  <si>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</si>
  <si>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</si>
  <si>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</si>
  <si>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</si>
  <si>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</si>
  <si>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</si>
  <si>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</si>
  <si>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</si>
  <si>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</si>
  <si>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</si>
  <si>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</si>
  <si>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</si>
  <si>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</si>
  <si>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</si>
  <si>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</si>
  <si>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</si>
  <si>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</si>
  <si>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</si>
  <si>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</si>
  <si>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</si>
  <si>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</si>
  <si>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</si>
  <si>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</si>
  <si>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</si>
  <si>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</si>
  <si>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</si>
  <si>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</si>
  <si>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</si>
  <si>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</si>
  <si>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</si>
  <si>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</si>
  <si>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</si>
  <si>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</si>
  <si>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</si>
  <si>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</si>
  <si>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</si>
  <si>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</si>
  <si>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</si>
  <si>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</si>
  <si>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</si>
  <si>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</si>
  <si>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</si>
  <si>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</si>
  <si>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</si>
  <si>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</si>
  <si>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</si>
  <si>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</si>
  <si>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</si>
  <si>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</si>
  <si>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</si>
  <si>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</si>
  <si>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</si>
  <si>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</si>
  <si>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</si>
  <si>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</si>
  <si>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</si>
  <si>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</si>
  <si>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</si>
  <si>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</si>
  <si>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</si>
  <si>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</si>
  <si>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</si>
  <si>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</si>
  <si>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</si>
  <si>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</si>
  <si>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</si>
  <si>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</si>
  <si>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</si>
  <si>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</si>
  <si>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</si>
  <si>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</si>
  <si>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</si>
  <si>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</si>
  <si>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</si>
  <si>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</si>
  <si>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</si>
  <si>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</si>
  <si>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</si>
  <si>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</si>
  <si>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</si>
  <si>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</si>
  <si>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</si>
  <si>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</si>
  <si>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</si>
  <si>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</si>
  <si>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</si>
  <si>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</si>
  <si>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</si>
  <si>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</si>
  <si>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</si>
  <si>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</si>
  <si>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</si>
  <si>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</si>
  <si>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</si>
  <si>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</si>
  <si>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</si>
  <si>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</si>
  <si>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</si>
  <si>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</si>
  <si>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</si>
  <si>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</si>
  <si>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</si>
  <si>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</si>
  <si>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</si>
  <si>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</si>
  <si>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</si>
  <si>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</si>
  <si>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</si>
  <si>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</si>
  <si>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</si>
  <si>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</si>
  <si>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</si>
  <si>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</si>
  <si>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</si>
  <si>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</si>
  <si>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</si>
  <si>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</si>
  <si>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</si>
  <si>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</si>
  <si>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</si>
  <si>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</si>
  <si>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</si>
  <si>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</si>
  <si>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</si>
  <si>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</si>
  <si>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</si>
  <si>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</si>
  <si>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</si>
  <si>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</si>
  <si>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</si>
  <si>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</si>
  <si>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</si>
  <si>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</si>
  <si>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</si>
  <si>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</si>
  <si>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</si>
  <si>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</si>
  <si>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</si>
  <si>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</si>
  <si>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</si>
  <si>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</si>
  <si>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</si>
  <si>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</si>
  <si>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</si>
  <si>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</si>
  <si>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</si>
  <si>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</si>
  <si>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</si>
  <si>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</si>
  <si>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</si>
  <si>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</si>
  <si>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</si>
  <si>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</si>
  <si>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</si>
  <si>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</si>
  <si>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</si>
  <si>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</si>
  <si>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</si>
  <si>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</si>
  <si>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</si>
  <si>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</si>
  <si>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</si>
  <si>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</si>
  <si>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</si>
  <si>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</si>
  <si>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</si>
  <si>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</si>
  <si>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</si>
  <si>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</si>
  <si>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</si>
  <si>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</si>
  <si>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</si>
  <si>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</si>
  <si>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DK01 Hovedstaden</t>
  </si>
  <si>
    <t>DK02 Sjælland</t>
  </si>
  <si>
    <t>DK03 Syddanmark</t>
  </si>
  <si>
    <t>DK04 Midtjylland</t>
  </si>
  <si>
    <t>DK05 Nordjylland</t>
  </si>
  <si>
    <t>DanskeBankA/S</t>
  </si>
  <si>
    <t>Cut-offDate:[30-06-2023]</t>
  </si>
  <si>
    <t>30-06-2023</t>
  </si>
  <si>
    <t>https://coveredbondlabel.com/issuer/2-danske-bank-a-s</t>
  </si>
  <si>
    <t>Intra-group</t>
  </si>
  <si>
    <t>N/A</t>
  </si>
  <si>
    <t>38.8bn.DKK</t>
  </si>
  <si>
    <t>x</t>
  </si>
  <si>
    <t xml:space="preserve">
MAES062Z21O4RZ2U7M96</t>
  </si>
  <si>
    <t>OC (%) [After hedging]</t>
  </si>
  <si>
    <t xml:space="preserve"> Index Loans: These are loans where instalments and outstanding debt are adjusted with the development of an index which typically reflects trends in consumer prices. The loan type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rate.Fixed-rate loans: 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periods.Adjustable Rate Mortgages:Adjustable-rate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periods.Money market based loans:The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NASDAQ.  This loan type is also offered with interest-only periods.Non Capped floaters:These are loans where the rate changes at generally three or six months. The reference rate of DKK-denominated loans is CIBOR (Copenhagen Interbank Offered Rate) or CITA (Copenhagen Interbank Tomorrow/Next Average ), an interest rate which is quoted daily by OMX NASDAQCapped floaters:  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price.Other:Any other loan types, which not comply with the above mentioned.</t>
  </si>
  <si>
    <t>Only contratual maturity is relevant and reported. Early repayments happens at borrowes discretion is among other thing depending on interest rate developments and cannot be anticipated by issuer.</t>
  </si>
  <si>
    <t xml:space="preserve">LTV is reportet continuously. The loans are distributed from the start ltv of the loan to the marginal ltv. This means that, if the loan is first rank, it is distributed proportionaly by bracket size from 0 to the marginal </t>
  </si>
  <si>
    <t>Minimum once pr. year for commercial properties. Minimum once every third year for owner occupied.</t>
  </si>
  <si>
    <t>The Danish FSA sets guidelines for the grouping of property in categories. Property type is determined by its primary use.</t>
  </si>
  <si>
    <t>Danske Bank A/S</t>
  </si>
  <si>
    <t>MAES062Z21O4RZ2U7M96</t>
  </si>
  <si>
    <t>FX, IRS</t>
  </si>
  <si>
    <t>B</t>
  </si>
  <si>
    <t>C</t>
  </si>
  <si>
    <t>D</t>
  </si>
  <si>
    <t>E</t>
  </si>
  <si>
    <t>F</t>
  </si>
  <si>
    <t>G</t>
  </si>
  <si>
    <t xml:space="preserve">Estimated A </t>
  </si>
  <si>
    <t xml:space="preserve">Estimated B </t>
  </si>
  <si>
    <t>Estimated C</t>
  </si>
  <si>
    <t>Estimated D</t>
  </si>
  <si>
    <t>Estimated E</t>
  </si>
  <si>
    <t>Estimated F</t>
  </si>
  <si>
    <t>Estimated G</t>
  </si>
  <si>
    <t>&lt; 52,5 + 1650/area (A)</t>
  </si>
  <si>
    <t>&lt; 70,0 + 2200/area (B)</t>
  </si>
  <si>
    <t>&lt; 110 + 3200/area (C)</t>
  </si>
  <si>
    <t>&lt; 150 + 4200/area (D)</t>
  </si>
  <si>
    <t>&lt; 190 + 5200/area (E)</t>
  </si>
  <si>
    <t>&lt; 240 + 6500/area (F)</t>
  </si>
  <si>
    <t>&gt;= 240 + 6500/area (G)</t>
  </si>
  <si>
    <t>Estimated &lt; 52,5 + 1650/area (A)</t>
  </si>
  <si>
    <t>Estimated &lt; 70,0 + 2200/area (B)</t>
  </si>
  <si>
    <t>Estimated &lt; 110 + 3200/area (C)</t>
  </si>
  <si>
    <t>Estimated &lt; 150 + 4200/area (D)</t>
  </si>
  <si>
    <t>Estimated &lt; 190 + 5200/area (E)</t>
  </si>
  <si>
    <t>Estimated &lt; 240 + 6500/area (F)</t>
  </si>
  <si>
    <t>Estimated &gt;= 240 + 6500/area (G)</t>
  </si>
  <si>
    <t>Real estate property is valued at market value. The valuation follows the Danish executive order on valuation of mortgages and loans in real property as collateral for issuance of covered Bonds (BEK nr 807 af 31/05/2022).</t>
  </si>
  <si>
    <t>https://danskebank.com/investor-relations/debt/cover-pools</t>
  </si>
  <si>
    <t>ReportingDate:[06-02-2024]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</si>
</sst>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 numFmtId="174" formatCode="_-* #,##0_-;\-* #,##0_-;_-* &quot;-&quot;??_-;_-@_-"/>
    <numFmt numFmtId="175" formatCode="_-* #,##0.0_-;\-* #,##0.0_-;_-* &quot;-&quot;??_-;_-@_-"/>
  </numFmts>
  <fonts count="87"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3">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0" fontId="38" fillId="0" borderId="0"/>
    <xf numFmtId="0" fontId="58" fillId="0" borderId="0" applyNumberFormat="0" applyFill="0" applyBorder="0" applyAlignment="0" applyProtection="0">
      <alignment vertical="top"/>
      <protection locked="0"/>
    </xf>
    <xf numFmtId="164" fontId="4" fillId="0" borderId="0" applyFont="0" applyFill="0" applyBorder="0" applyAlignment="0" applyProtection="0"/>
    <xf numFmtId="43" fontId="4" fillId="0" borderId="0" applyFont="0" applyFill="0" applyBorder="0" applyAlignment="0" applyProtection="0"/>
  </cellStyleXfs>
  <cellXfs count="570">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23"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4"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19" fillId="6" borderId="0" xfId="0" quotePrefix="1" applyFont="1" applyFill="1" applyAlignment="1">
      <alignment horizontal="center" vertical="center" wrapText="1"/>
    </xf>
    <xf numFmtId="14" fontId="39" fillId="0" borderId="0" xfId="0" applyNumberFormat="1"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14" fillId="0" borderId="16" xfId="2" applyFill="1" applyBorder="1" applyAlignment="1" applyProtection="1">
      <alignment horizontal="center" vertical="center" wrapText="1"/>
    </xf>
    <xf numFmtId="0" fontId="14" fillId="0" borderId="16" xfId="2" quotePrefix="1" applyFill="1" applyBorder="1" applyAlignment="1" applyProtection="1">
      <alignment horizontal="right" vertical="center" wrapText="1"/>
    </xf>
    <xf numFmtId="0" fontId="14" fillId="0" borderId="17"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0" fontId="28" fillId="0" borderId="0" xfId="0" applyFont="1" applyAlignment="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8" xfId="0" applyBorder="1"/>
    <xf numFmtId="0" fontId="0" fillId="0" borderId="20" xfId="0" applyBorder="1"/>
    <xf numFmtId="0" fontId="14" fillId="0" borderId="26" xfId="2" applyBorder="1" applyAlignment="1" applyProtection="1">
      <alignment vertical="center" wrapText="1"/>
      <protection locked="0"/>
    </xf>
    <xf numFmtId="0" fontId="14" fillId="0" borderId="0" xfId="2"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0" xfId="2" quotePrefix="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8"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20"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4"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41" fillId="0" borderId="0" xfId="0" applyFont="1" applyAlignment="1">
      <alignment horizontal="center" vertical="center"/>
    </xf>
    <xf numFmtId="0" fontId="21" fillId="0" borderId="0" xfId="2" applyFont="1" applyFill="1" applyBorder="1" applyAlignment="1">
      <alignment horizontal="center" vertical="center" wrapText="1"/>
    </xf>
    <xf numFmtId="0" fontId="25" fillId="0" borderId="0" xfId="0" applyFont="1" applyAlignment="1">
      <alignment horizontal="left" vertical="center"/>
    </xf>
    <xf numFmtId="0" fontId="25" fillId="0" borderId="0" xfId="0" applyFont="1" applyAlignment="1">
      <alignment horizontal="center" vertical="center" wrapText="1"/>
    </xf>
    <xf numFmtId="0" fontId="26" fillId="0" borderId="0" xfId="0" applyFont="1" applyAlignment="1">
      <alignment horizontal="center" vertical="center" wrapText="1"/>
    </xf>
    <xf numFmtId="0" fontId="14" fillId="0" borderId="0" xfId="2" applyFill="1" applyAlignment="1">
      <alignment horizontal="center"/>
    </xf>
    <xf numFmtId="165" fontId="2" fillId="0" borderId="0" xfId="1" applyNumberFormat="1" applyFont="1" applyFill="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0" fillId="4" borderId="0" xfId="0" applyFill="1"/>
    <xf numFmtId="0" fontId="46" fillId="4" borderId="0" xfId="0" applyFont="1" applyFill="1" applyAlignment="1">
      <alignment horizontal="left" vertical="center"/>
    </xf>
    <xf numFmtId="0" fontId="46" fillId="4" borderId="0" xfId="0" applyFont="1" applyFill="1" applyAlignment="1">
      <alignment horizontal="justify" vertical="center"/>
    </xf>
    <xf numFmtId="0" fontId="47" fillId="8" borderId="0" xfId="9" applyFont="1" applyFill="1"/>
    <xf numFmtId="168" fontId="38" fillId="8" borderId="0" xfId="9" applyNumberFormat="1" applyFill="1" applyAlignment="1">
      <alignment horizontal="center"/>
    </xf>
    <xf numFmtId="0" fontId="48" fillId="4" borderId="0" xfId="0" applyFont="1" applyFill="1" applyAlignment="1">
      <alignment horizontal="center" vertical="center" wrapText="1"/>
    </xf>
    <xf numFmtId="0" fontId="49" fillId="4" borderId="0" xfId="0" applyFont="1" applyFill="1" applyAlignment="1">
      <alignment horizontal="left" vertical="top"/>
    </xf>
    <xf numFmtId="0" fontId="50" fillId="4" borderId="0" xfId="0" applyFont="1" applyFill="1" applyAlignment="1">
      <alignment horizontal="center" vertical="center"/>
    </xf>
    <xf numFmtId="0" fontId="3" fillId="4" borderId="0" xfId="0" applyFont="1" applyFill="1"/>
    <xf numFmtId="0" fontId="52" fillId="4" borderId="0" xfId="0" applyFont="1" applyFill="1" applyAlignment="1">
      <alignment horizontal="right"/>
    </xf>
    <xf numFmtId="0" fontId="52" fillId="4" borderId="0" xfId="0" applyFont="1" applyFill="1"/>
    <xf numFmtId="15" fontId="53" fillId="4" borderId="0" xfId="0" quotePrefix="1" applyNumberFormat="1" applyFont="1" applyFill="1"/>
    <xf numFmtId="0" fontId="54" fillId="4" borderId="0" xfId="0" applyFont="1" applyFill="1"/>
    <xf numFmtId="0" fontId="55" fillId="4" borderId="0" xfId="0" applyFont="1" applyFill="1"/>
    <xf numFmtId="0" fontId="56" fillId="4" borderId="0" xfId="0" applyFont="1" applyFill="1" applyAlignment="1">
      <alignment horizontal="left"/>
    </xf>
    <xf numFmtId="0" fontId="55" fillId="4" borderId="0" xfId="0" applyFont="1" applyFill="1" applyAlignment="1">
      <alignment horizontal="left"/>
    </xf>
    <xf numFmtId="0" fontId="57" fillId="4" borderId="0" xfId="2" applyFont="1" applyFill="1"/>
    <xf numFmtId="0" fontId="57" fillId="4" borderId="0" xfId="10" applyFont="1" applyFill="1" applyAlignment="1" applyProtection="1"/>
    <xf numFmtId="0" fontId="57" fillId="4" borderId="0" xfId="10" quotePrefix="1" applyFont="1" applyFill="1" applyAlignment="1" applyProtection="1"/>
    <xf numFmtId="0" fontId="46" fillId="4" borderId="0" xfId="0" applyFont="1" applyFill="1" applyAlignment="1">
      <alignment horizontal="justify" vertical="center" wrapText="1"/>
    </xf>
    <xf numFmtId="0" fontId="59" fillId="4" borderId="0" xfId="0" applyFont="1" applyFill="1" applyAlignment="1">
      <alignment vertical="center"/>
    </xf>
    <xf numFmtId="0" fontId="60" fillId="4" borderId="0" xfId="0" applyFont="1" applyFill="1"/>
    <xf numFmtId="0" fontId="61" fillId="4" borderId="0" xfId="0" applyFont="1" applyFill="1" applyAlignment="1">
      <alignment horizontal="justify" vertical="center" wrapText="1"/>
    </xf>
    <xf numFmtId="0" fontId="62" fillId="4" borderId="0" xfId="0" applyFont="1" applyFill="1" applyAlignment="1">
      <alignment vertical="center"/>
    </xf>
    <xf numFmtId="0" fontId="61" fillId="9" borderId="0" xfId="0" applyFont="1" applyFill="1" applyAlignment="1">
      <alignment vertical="center"/>
    </xf>
    <xf numFmtId="0" fontId="63" fillId="9" borderId="0" xfId="0" applyFont="1" applyFill="1" applyAlignment="1">
      <alignment horizontal="right" vertical="center" wrapText="1"/>
    </xf>
    <xf numFmtId="0" fontId="42" fillId="4" borderId="0" xfId="0" applyFont="1" applyFill="1" applyAlignment="1">
      <alignment vertical="center" wrapText="1"/>
    </xf>
    <xf numFmtId="167" fontId="42" fillId="4" borderId="0" xfId="0" applyNumberFormat="1" applyFont="1" applyFill="1" applyAlignment="1">
      <alignment vertical="center" wrapText="1"/>
    </xf>
    <xf numFmtId="0" fontId="42" fillId="4" borderId="31" xfId="0" applyFont="1" applyFill="1" applyBorder="1" applyAlignment="1">
      <alignment horizontal="left" vertical="center" wrapText="1" indent="3"/>
    </xf>
    <xf numFmtId="167" fontId="42" fillId="4" borderId="31" xfId="0" applyNumberFormat="1" applyFont="1" applyFill="1" applyBorder="1" applyAlignment="1">
      <alignment vertical="center" wrapText="1"/>
    </xf>
    <xf numFmtId="0" fontId="42" fillId="4" borderId="32" xfId="0" applyFont="1" applyFill="1" applyBorder="1" applyAlignment="1">
      <alignment vertical="center" wrapText="1"/>
    </xf>
    <xf numFmtId="165" fontId="42" fillId="4" borderId="32" xfId="1" applyNumberFormat="1" applyFont="1" applyFill="1" applyBorder="1" applyAlignment="1">
      <alignment vertical="center" wrapText="1"/>
    </xf>
    <xf numFmtId="165" fontId="0" fillId="4" borderId="0" xfId="1" applyNumberFormat="1" applyFont="1" applyFill="1" applyAlignment="1">
      <alignment vertical="top" wrapText="1"/>
    </xf>
    <xf numFmtId="0" fontId="42" fillId="4" borderId="31" xfId="0" applyFont="1" applyFill="1" applyBorder="1" applyAlignment="1">
      <alignment vertical="center" wrapText="1"/>
    </xf>
    <xf numFmtId="0" fontId="42" fillId="4" borderId="11" xfId="0" applyFont="1" applyFill="1" applyBorder="1" applyAlignment="1">
      <alignment vertical="center" wrapText="1"/>
    </xf>
    <xf numFmtId="167" fontId="42" fillId="4" borderId="11" xfId="0" applyNumberFormat="1" applyFont="1" applyFill="1" applyBorder="1" applyAlignment="1">
      <alignment vertical="center" wrapText="1"/>
    </xf>
    <xf numFmtId="0" fontId="0" fillId="4" borderId="11" xfId="0" applyFill="1" applyBorder="1" applyAlignment="1">
      <alignment vertical="center" wrapText="1"/>
    </xf>
    <xf numFmtId="0" fontId="64" fillId="4" borderId="0" xfId="0" applyFont="1" applyFill="1" applyAlignment="1">
      <alignment horizontal="justify" vertical="center" wrapText="1"/>
    </xf>
    <xf numFmtId="0" fontId="65" fillId="9" borderId="0" xfId="0" applyFont="1" applyFill="1" applyAlignment="1">
      <alignment horizontal="justify" vertical="center" wrapText="1"/>
    </xf>
    <xf numFmtId="0" fontId="42" fillId="9" borderId="0" xfId="0" applyFont="1" applyFill="1" applyAlignment="1">
      <alignment vertical="center" wrapText="1"/>
    </xf>
    <xf numFmtId="0" fontId="42" fillId="4" borderId="0" xfId="0" applyFont="1" applyFill="1" applyAlignment="1">
      <alignment horizontal="justify" vertical="center" wrapText="1"/>
    </xf>
    <xf numFmtId="167" fontId="0" fillId="4" borderId="0" xfId="0" applyNumberFormat="1" applyFill="1" applyAlignment="1">
      <alignment vertical="top" wrapText="1"/>
    </xf>
    <xf numFmtId="0" fontId="62" fillId="9" borderId="0" xfId="0" applyFont="1" applyFill="1" applyAlignment="1">
      <alignment horizontal="justify" vertical="center" wrapText="1"/>
    </xf>
    <xf numFmtId="0" fontId="42"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2" fillId="4" borderId="31"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1" xfId="11" applyNumberFormat="1" applyFont="1" applyFill="1" applyBorder="1" applyAlignment="1">
      <alignment vertical="top" wrapText="1"/>
    </xf>
    <xf numFmtId="164" fontId="42" fillId="4" borderId="0" xfId="0" applyNumberFormat="1" applyFont="1" applyFill="1" applyAlignment="1">
      <alignment vertical="center" wrapText="1"/>
    </xf>
    <xf numFmtId="164" fontId="0" fillId="4" borderId="0" xfId="0" applyNumberFormat="1" applyFill="1" applyAlignment="1">
      <alignment horizontal="right"/>
    </xf>
    <xf numFmtId="164" fontId="42" fillId="4" borderId="31"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5" fillId="9" borderId="0" xfId="0" applyFont="1" applyFill="1" applyAlignment="1">
      <alignment horizontal="left" vertical="center" wrapText="1"/>
    </xf>
    <xf numFmtId="0" fontId="63" fillId="9" borderId="0" xfId="0" applyFont="1" applyFill="1" applyAlignment="1">
      <alignment horizontal="center" vertical="center" wrapText="1"/>
    </xf>
    <xf numFmtId="0" fontId="42" fillId="4" borderId="0" xfId="0" applyFont="1" applyFill="1" applyAlignment="1">
      <alignment vertical="center"/>
    </xf>
    <xf numFmtId="167" fontId="42" fillId="4" borderId="0" xfId="0" applyNumberFormat="1" applyFont="1" applyFill="1" applyAlignment="1">
      <alignment vertical="center"/>
    </xf>
    <xf numFmtId="0" fontId="42"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1" xfId="0" applyFill="1" applyBorder="1"/>
    <xf numFmtId="0" fontId="42" fillId="4" borderId="31" xfId="0" applyFont="1" applyFill="1" applyBorder="1" applyAlignment="1">
      <alignment vertical="center"/>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1" xfId="0" applyFont="1" applyFill="1" applyBorder="1" applyAlignment="1">
      <alignment horizontal="left" vertical="center"/>
    </xf>
    <xf numFmtId="0" fontId="2" fillId="4" borderId="31" xfId="0" applyFont="1" applyFill="1" applyBorder="1"/>
    <xf numFmtId="0" fontId="45" fillId="4" borderId="31" xfId="0" applyFont="1" applyFill="1" applyBorder="1"/>
    <xf numFmtId="1" fontId="45" fillId="4" borderId="31" xfId="0" applyNumberFormat="1" applyFont="1" applyFill="1" applyBorder="1" applyAlignment="1">
      <alignment horizontal="right" vertical="center"/>
    </xf>
    <xf numFmtId="0" fontId="2" fillId="0" borderId="0" xfId="0" applyFont="1" applyAlignment="1">
      <alignment vertical="center"/>
    </xf>
    <xf numFmtId="169" fontId="42" fillId="4" borderId="0" xfId="11" applyNumberFormat="1" applyFont="1" applyFill="1" applyAlignment="1">
      <alignment vertical="center"/>
    </xf>
    <xf numFmtId="169" fontId="42"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2" fillId="4" borderId="0" xfId="0" applyNumberFormat="1" applyFont="1" applyFill="1" applyAlignment="1">
      <alignment horizontal="right" vertical="center"/>
    </xf>
    <xf numFmtId="0" fontId="42" fillId="4" borderId="0" xfId="0" applyFont="1" applyFill="1" applyAlignment="1">
      <alignment horizontal="right" vertical="center"/>
    </xf>
    <xf numFmtId="0" fontId="42" fillId="4" borderId="0" xfId="0" applyFont="1" applyFill="1" applyAlignment="1">
      <alignment horizontal="right" vertical="center" wrapText="1"/>
    </xf>
    <xf numFmtId="0" fontId="46" fillId="9"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9"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5" fillId="9" borderId="0" xfId="0" applyFont="1" applyFill="1" applyAlignment="1">
      <alignment vertical="center" wrapText="1"/>
    </xf>
    <xf numFmtId="0" fontId="65"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1" xfId="0" applyFill="1" applyBorder="1" applyAlignment="1">
      <alignment vertical="center"/>
    </xf>
    <xf numFmtId="0" fontId="69" fillId="4" borderId="0" xfId="0" applyFont="1" applyFill="1" applyAlignment="1">
      <alignment vertical="center"/>
    </xf>
    <xf numFmtId="0" fontId="72" fillId="4" borderId="0" xfId="0" applyFont="1" applyFill="1" applyAlignment="1">
      <alignment vertical="center"/>
    </xf>
    <xf numFmtId="0" fontId="65" fillId="4" borderId="0" xfId="0" applyFont="1" applyFill="1" applyAlignment="1">
      <alignment horizontal="justify" vertical="center" wrapText="1"/>
    </xf>
    <xf numFmtId="0" fontId="0" fillId="4" borderId="0" xfId="0" applyFill="1" applyAlignment="1">
      <alignment vertical="center" wrapText="1"/>
    </xf>
    <xf numFmtId="0" fontId="73"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6" fillId="4" borderId="0" xfId="0" applyFont="1" applyFill="1"/>
    <xf numFmtId="0" fontId="74" fillId="9" borderId="31" xfId="0" applyFont="1" applyFill="1" applyBorder="1"/>
    <xf numFmtId="0" fontId="0" fillId="9" borderId="31" xfId="0" applyFill="1" applyBorder="1"/>
    <xf numFmtId="0" fontId="2" fillId="4" borderId="31" xfId="0" applyFont="1" applyFill="1" applyBorder="1" applyAlignment="1">
      <alignment wrapText="1"/>
    </xf>
    <xf numFmtId="0" fontId="0" fillId="4" borderId="31" xfId="0" applyFill="1" applyBorder="1" applyAlignment="1">
      <alignment wrapText="1"/>
    </xf>
    <xf numFmtId="0" fontId="3" fillId="4" borderId="31" xfId="0" applyFont="1" applyFill="1" applyBorder="1" applyAlignment="1">
      <alignment wrapText="1"/>
    </xf>
    <xf numFmtId="0" fontId="2" fillId="4" borderId="11" xfId="0" applyFont="1" applyFill="1" applyBorder="1"/>
    <xf numFmtId="0" fontId="20" fillId="4" borderId="11" xfId="0" applyFont="1" applyFill="1" applyBorder="1"/>
    <xf numFmtId="0" fontId="75" fillId="4" borderId="0" xfId="0" applyFont="1" applyFill="1"/>
    <xf numFmtId="0" fontId="17" fillId="9" borderId="31" xfId="0" applyFont="1" applyFill="1" applyBorder="1"/>
    <xf numFmtId="0" fontId="2" fillId="9" borderId="31" xfId="0" applyFont="1" applyFill="1" applyBorder="1"/>
    <xf numFmtId="169" fontId="3" fillId="4" borderId="11" xfId="11" applyNumberFormat="1" applyFont="1" applyFill="1" applyBorder="1"/>
    <xf numFmtId="0" fontId="17" fillId="4" borderId="0" xfId="0" applyFont="1" applyFill="1"/>
    <xf numFmtId="0" fontId="0" fillId="4" borderId="31" xfId="0" applyFill="1" applyBorder="1" applyAlignment="1">
      <alignment horizontal="center" wrapText="1"/>
    </xf>
    <xf numFmtId="0" fontId="3" fillId="4" borderId="31"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4" fillId="4" borderId="11" xfId="1" applyFont="1" applyFill="1" applyBorder="1" applyAlignment="1">
      <alignment horizontal="center"/>
    </xf>
    <xf numFmtId="2" fontId="3" fillId="4" borderId="11" xfId="11" applyNumberFormat="1" applyFont="1" applyFill="1" applyBorder="1" applyAlignment="1">
      <alignment horizontal="center"/>
    </xf>
    <xf numFmtId="0" fontId="74"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4" fillId="9" borderId="0" xfId="0" applyFont="1" applyFill="1" applyAlignment="1">
      <alignment horizontal="left"/>
    </xf>
    <xf numFmtId="0" fontId="74"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1"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9" borderId="0" xfId="0" applyFont="1" applyFill="1" applyAlignment="1">
      <alignment horizontal="left"/>
    </xf>
    <xf numFmtId="0" fontId="17" fillId="9" borderId="0" xfId="0" applyFont="1" applyFill="1" applyAlignment="1">
      <alignment horizontal="right"/>
    </xf>
    <xf numFmtId="0" fontId="2" fillId="9" borderId="0" xfId="0" applyFont="1" applyFill="1"/>
    <xf numFmtId="0" fontId="2" fillId="4" borderId="31"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6" fillId="0" borderId="0" xfId="0" applyFont="1"/>
    <xf numFmtId="0" fontId="3" fillId="9" borderId="0" xfId="0" applyFont="1" applyFill="1"/>
    <xf numFmtId="0" fontId="3" fillId="4" borderId="11" xfId="0" applyFont="1" applyFill="1" applyBorder="1"/>
    <xf numFmtId="0" fontId="19" fillId="9" borderId="0" xfId="0" applyFont="1" applyFill="1"/>
    <xf numFmtId="169" fontId="2" fillId="4" borderId="0" xfId="11" applyNumberFormat="1" applyFont="1" applyFill="1"/>
    <xf numFmtId="0" fontId="19" fillId="4" borderId="11" xfId="0" applyFont="1" applyFill="1" applyBorder="1"/>
    <xf numFmtId="169" fontId="19" fillId="4" borderId="11" xfId="11" applyNumberFormat="1" applyFont="1" applyFill="1" applyBorder="1" applyAlignment="1">
      <alignment horizontal="right"/>
    </xf>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1" xfId="0" applyFont="1" applyFill="1" applyBorder="1" applyAlignment="1">
      <alignment horizontal="right" wrapText="1"/>
    </xf>
    <xf numFmtId="0" fontId="77" fillId="4" borderId="0" xfId="0" applyFont="1" applyFill="1"/>
    <xf numFmtId="2" fontId="0" fillId="4" borderId="0" xfId="0" applyNumberFormat="1" applyFill="1"/>
    <xf numFmtId="0" fontId="78" fillId="4" borderId="0" xfId="0" applyFont="1" applyFill="1"/>
    <xf numFmtId="164" fontId="4" fillId="4" borderId="11" xfId="11" applyFill="1" applyBorder="1"/>
    <xf numFmtId="164" fontId="3" fillId="4" borderId="11" xfId="11" applyFont="1" applyFill="1" applyBorder="1"/>
    <xf numFmtId="0" fontId="79"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31"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4" fillId="9" borderId="31" xfId="0" applyFont="1" applyFill="1" applyBorder="1" applyAlignment="1">
      <alignment horizontal="left"/>
    </xf>
    <xf numFmtId="0" fontId="3" fillId="9" borderId="31" xfId="0" applyFont="1" applyFill="1" applyBorder="1"/>
    <xf numFmtId="0" fontId="0" fillId="4" borderId="0" xfId="0" applyFill="1" applyAlignment="1">
      <alignment horizontal="center" wrapText="1"/>
    </xf>
    <xf numFmtId="2" fontId="0" fillId="4" borderId="31" xfId="11" applyNumberFormat="1" applyFont="1" applyFill="1" applyBorder="1" applyAlignment="1">
      <alignment horizontal="center"/>
    </xf>
    <xf numFmtId="2" fontId="0" fillId="4" borderId="0" xfId="11" applyNumberFormat="1" applyFont="1" applyFill="1" applyAlignment="1">
      <alignment horizontal="center" wrapText="1"/>
    </xf>
    <xf numFmtId="0" fontId="66" fillId="9" borderId="0" xfId="0" applyFont="1" applyFill="1"/>
    <xf numFmtId="0" fontId="63" fillId="9" borderId="0" xfId="0" applyFont="1" applyFill="1" applyAlignment="1">
      <alignment horizontal="left" vertical="center" wrapText="1" indent="1"/>
    </xf>
    <xf numFmtId="0" fontId="63" fillId="9" borderId="0" xfId="0" applyFont="1" applyFill="1" applyAlignment="1">
      <alignment vertical="center" wrapText="1"/>
    </xf>
    <xf numFmtId="0" fontId="80" fillId="9" borderId="0" xfId="0" applyFont="1" applyFill="1" applyAlignment="1">
      <alignment horizontal="justify" vertical="center" wrapText="1"/>
    </xf>
    <xf numFmtId="0" fontId="63" fillId="4" borderId="0" xfId="0" applyFont="1" applyFill="1" applyAlignment="1">
      <alignment horizontal="left" vertical="center" wrapText="1" indent="1"/>
    </xf>
    <xf numFmtId="0" fontId="63" fillId="4" borderId="0" xfId="0" applyFont="1" applyFill="1" applyAlignment="1">
      <alignment vertical="center" wrapText="1"/>
    </xf>
    <xf numFmtId="0" fontId="80" fillId="4" borderId="0" xfId="0" applyFont="1" applyFill="1" applyAlignment="1">
      <alignment horizontal="justify" vertical="center" wrapText="1"/>
    </xf>
    <xf numFmtId="0" fontId="42" fillId="4" borderId="0" xfId="0" applyFont="1" applyFill="1" applyAlignment="1">
      <alignment horizontal="left" vertical="center" wrapText="1" indent="5"/>
    </xf>
    <xf numFmtId="0" fontId="0" fillId="4" borderId="0" xfId="0" applyFill="1" applyAlignment="1">
      <alignment vertical="top" wrapText="1"/>
    </xf>
    <xf numFmtId="0" fontId="42" fillId="4" borderId="31" xfId="0" applyFont="1" applyFill="1" applyBorder="1" applyAlignment="1">
      <alignment horizontal="justify" vertical="center" wrapText="1"/>
    </xf>
    <xf numFmtId="0" fontId="0" fillId="4" borderId="0" xfId="0" applyFill="1" applyAlignment="1">
      <alignment horizontal="left" vertical="top"/>
    </xf>
    <xf numFmtId="0" fontId="81" fillId="4" borderId="0" xfId="0" applyFont="1" applyFill="1" applyAlignment="1">
      <alignment vertical="center"/>
    </xf>
    <xf numFmtId="0" fontId="52" fillId="4" borderId="0" xfId="0" applyFont="1" applyFill="1" applyAlignment="1">
      <alignment horizontal="left" vertical="top" wrapText="1"/>
    </xf>
    <xf numFmtId="0" fontId="58" fillId="4" borderId="0" xfId="10" applyFill="1" applyAlignment="1" applyProtection="1">
      <alignment horizontal="right"/>
    </xf>
    <xf numFmtId="0" fontId="82" fillId="9" borderId="0" xfId="0" applyFont="1" applyFill="1" applyAlignment="1">
      <alignment vertical="center"/>
    </xf>
    <xf numFmtId="0" fontId="82" fillId="9" borderId="0" xfId="0" applyFont="1" applyFill="1" applyAlignment="1">
      <alignment horizontal="left" vertical="center"/>
    </xf>
    <xf numFmtId="0" fontId="83" fillId="9" borderId="0" xfId="0" applyFont="1" applyFill="1" applyAlignment="1">
      <alignment horizontal="center" vertical="center"/>
    </xf>
    <xf numFmtId="0" fontId="62"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8" fillId="4" borderId="4" xfId="0" applyFont="1" applyFill="1" applyBorder="1"/>
    <xf numFmtId="0" fontId="68"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8"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78" fillId="10" borderId="0" xfId="0" applyFont="1" applyFill="1"/>
    <xf numFmtId="0" fontId="84" fillId="10" borderId="0" xfId="0" applyFont="1" applyFill="1"/>
    <xf numFmtId="0" fontId="85" fillId="11" borderId="35" xfId="0" applyFont="1" applyFill="1" applyBorder="1" applyAlignment="1">
      <alignment horizontal="left" vertical="center" wrapText="1" indent="1"/>
    </xf>
    <xf numFmtId="0" fontId="85" fillId="11" borderId="36" xfId="0" applyFont="1" applyFill="1" applyBorder="1" applyAlignment="1">
      <alignment horizontal="left" vertical="center" wrapText="1" indent="1"/>
    </xf>
    <xf numFmtId="0" fontId="86" fillId="10" borderId="37" xfId="0" applyFont="1" applyFill="1" applyBorder="1" applyAlignment="1">
      <alignment vertical="center" wrapText="1"/>
    </xf>
    <xf numFmtId="0" fontId="86" fillId="10" borderId="40" xfId="0" applyFont="1" applyFill="1" applyBorder="1" applyAlignment="1">
      <alignment vertical="center" wrapText="1"/>
    </xf>
    <xf numFmtId="0" fontId="78" fillId="10" borderId="40" xfId="0" applyFont="1" applyFill="1" applyBorder="1" applyAlignment="1">
      <alignment vertical="center" wrapText="1"/>
    </xf>
    <xf numFmtId="0" fontId="86" fillId="10" borderId="40" xfId="0" applyFont="1" applyFill="1" applyBorder="1" applyAlignment="1">
      <alignment horizontal="justify" vertical="center" wrapText="1"/>
    </xf>
    <xf numFmtId="0" fontId="86" fillId="10" borderId="43" xfId="0" applyFont="1" applyFill="1" applyBorder="1" applyAlignment="1">
      <alignment vertical="center" wrapText="1"/>
    </xf>
    <xf numFmtId="0" fontId="78" fillId="10" borderId="0" xfId="0" applyFont="1" applyFill="1" applyAlignment="1">
      <alignment vertical="top" wrapText="1"/>
    </xf>
    <xf numFmtId="0" fontId="86" fillId="10" borderId="0" xfId="0" applyFont="1" applyFill="1" applyAlignment="1">
      <alignment horizontal="left" vertical="top" wrapText="1" indent="5"/>
    </xf>
    <xf numFmtId="0" fontId="86" fillId="10" borderId="0" xfId="0" applyFont="1" applyFill="1" applyAlignment="1">
      <alignment horizontal="left" vertical="top" wrapText="1"/>
    </xf>
    <xf numFmtId="0" fontId="86" fillId="10" borderId="37" xfId="0" applyFont="1" applyFill="1" applyBorder="1" applyAlignment="1">
      <alignment vertical="center"/>
    </xf>
    <xf numFmtId="0" fontId="86" fillId="10" borderId="40" xfId="0" applyFont="1" applyFill="1" applyBorder="1" applyAlignment="1">
      <alignment vertical="center"/>
    </xf>
    <xf numFmtId="0" fontId="86" fillId="10" borderId="43" xfId="0" applyFont="1" applyFill="1" applyBorder="1" applyAlignment="1">
      <alignment vertical="center"/>
    </xf>
    <xf numFmtId="0" fontId="86" fillId="10" borderId="0" xfId="0" applyFont="1" applyFill="1" applyAlignment="1">
      <alignment horizontal="justify" vertical="center" wrapText="1"/>
    </xf>
    <xf numFmtId="0" fontId="78" fillId="10" borderId="0" xfId="0" applyFont="1" applyFill="1" applyAlignment="1">
      <alignment vertical="center" wrapText="1"/>
    </xf>
    <xf numFmtId="0" fontId="86" fillId="10" borderId="0" xfId="0" applyFont="1" applyFill="1" applyAlignment="1">
      <alignment vertical="center" wrapText="1"/>
    </xf>
    <xf numFmtId="0" fontId="78" fillId="12" borderId="0" xfId="0" applyFont="1" applyFill="1"/>
    <xf numFmtId="0" fontId="85" fillId="11" borderId="1" xfId="0" applyFont="1" applyFill="1" applyBorder="1" applyAlignment="1">
      <alignment vertical="center" wrapText="1"/>
    </xf>
    <xf numFmtId="0" fontId="85" fillId="11" borderId="46" xfId="0" applyFont="1" applyFill="1" applyBorder="1" applyAlignment="1">
      <alignment vertical="center" wrapText="1"/>
    </xf>
    <xf numFmtId="0" fontId="85" fillId="11" borderId="6" xfId="0" applyFont="1" applyFill="1" applyBorder="1" applyAlignment="1">
      <alignment vertical="center" wrapText="1"/>
    </xf>
    <xf numFmtId="0" fontId="86" fillId="11" borderId="47" xfId="0" applyFont="1" applyFill="1" applyBorder="1" applyAlignment="1">
      <alignment vertical="center" wrapText="1"/>
    </xf>
    <xf numFmtId="0" fontId="78" fillId="10" borderId="37" xfId="0" applyFont="1" applyFill="1" applyBorder="1" applyAlignment="1">
      <alignment vertical="center"/>
    </xf>
    <xf numFmtId="0" fontId="86" fillId="10" borderId="38" xfId="0" applyFont="1" applyFill="1" applyBorder="1" applyAlignment="1">
      <alignment vertical="center" wrapText="1"/>
    </xf>
    <xf numFmtId="0" fontId="86" fillId="10" borderId="48" xfId="0" applyFont="1" applyFill="1" applyBorder="1" applyAlignment="1">
      <alignment vertical="center" wrapText="1"/>
    </xf>
    <xf numFmtId="0" fontId="78" fillId="10" borderId="43" xfId="0" applyFont="1" applyFill="1" applyBorder="1" applyAlignment="1">
      <alignment vertical="center"/>
    </xf>
    <xf numFmtId="0" fontId="86" fillId="10" borderId="49" xfId="0" applyFont="1" applyFill="1" applyBorder="1" applyAlignment="1">
      <alignment vertical="center" wrapText="1"/>
    </xf>
    <xf numFmtId="0" fontId="86" fillId="10" borderId="45" xfId="0" applyFont="1" applyFill="1" applyBorder="1" applyAlignment="1">
      <alignment vertical="center" wrapText="1"/>
    </xf>
    <xf numFmtId="0" fontId="86" fillId="10" borderId="0" xfId="0" applyFont="1" applyFill="1" applyAlignment="1">
      <alignment vertical="center"/>
    </xf>
    <xf numFmtId="0" fontId="78" fillId="10" borderId="37" xfId="0" applyFont="1" applyFill="1" applyBorder="1" applyAlignment="1">
      <alignment vertical="center" wrapText="1"/>
    </xf>
    <xf numFmtId="0" fontId="78" fillId="10" borderId="40" xfId="0" applyFont="1" applyFill="1" applyBorder="1" applyAlignment="1">
      <alignment vertical="center"/>
    </xf>
    <xf numFmtId="0" fontId="78" fillId="10" borderId="0" xfId="0" applyFont="1" applyFill="1" applyAlignment="1">
      <alignment vertical="center"/>
    </xf>
    <xf numFmtId="0" fontId="86" fillId="10" borderId="0" xfId="0" applyFont="1" applyFill="1" applyAlignment="1">
      <alignment horizontal="left" vertical="center" wrapText="1" indent="5"/>
    </xf>
    <xf numFmtId="0" fontId="78" fillId="10" borderId="51" xfId="0" applyFont="1" applyFill="1" applyBorder="1" applyAlignment="1">
      <alignment vertical="center" wrapText="1"/>
    </xf>
    <xf numFmtId="0" fontId="78" fillId="10" borderId="54" xfId="0" applyFont="1" applyFill="1" applyBorder="1" applyAlignment="1">
      <alignment vertical="center"/>
    </xf>
    <xf numFmtId="0" fontId="78" fillId="10" borderId="43" xfId="0" applyFont="1" applyFill="1" applyBorder="1"/>
    <xf numFmtId="0" fontId="85" fillId="11" borderId="55" xfId="0" applyFont="1" applyFill="1" applyBorder="1" applyAlignment="1">
      <alignment horizontal="left" vertical="center" wrapText="1" indent="1"/>
    </xf>
    <xf numFmtId="0" fontId="85" fillId="11" borderId="55" xfId="0" applyFont="1" applyFill="1" applyBorder="1" applyAlignment="1">
      <alignment vertical="center" wrapText="1"/>
    </xf>
    <xf numFmtId="0" fontId="86" fillId="11" borderId="56" xfId="0" applyFont="1" applyFill="1" applyBorder="1" applyAlignment="1">
      <alignment horizontal="justify" vertical="center" wrapText="1"/>
    </xf>
    <xf numFmtId="0" fontId="85" fillId="11" borderId="0" xfId="0" applyFont="1" applyFill="1" applyAlignment="1">
      <alignment vertical="center" wrapText="1"/>
    </xf>
    <xf numFmtId="0" fontId="86" fillId="11" borderId="5" xfId="0" applyFont="1" applyFill="1" applyBorder="1" applyAlignment="1">
      <alignment horizontal="justify" vertical="center" wrapText="1"/>
    </xf>
    <xf numFmtId="0" fontId="78" fillId="10" borderId="37" xfId="0" applyFont="1" applyFill="1" applyBorder="1"/>
    <xf numFmtId="0" fontId="78" fillId="10" borderId="40" xfId="0" applyFont="1" applyFill="1" applyBorder="1"/>
    <xf numFmtId="0" fontId="78" fillId="10" borderId="57" xfId="0" applyFont="1" applyFill="1" applyBorder="1" applyAlignment="1">
      <alignment vertical="center"/>
    </xf>
    <xf numFmtId="0" fontId="86" fillId="10" borderId="55" xfId="0" applyFont="1" applyFill="1" applyBorder="1" applyAlignment="1">
      <alignment vertical="top" wrapText="1"/>
    </xf>
    <xf numFmtId="0" fontId="14" fillId="0" borderId="0" xfId="2"/>
    <xf numFmtId="2" fontId="0" fillId="4" borderId="31" xfId="1" applyNumberFormat="1" applyFont="1" applyFill="1" applyBorder="1" applyAlignment="1">
      <alignment vertical="center" wrapText="1"/>
    </xf>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2" fontId="0" fillId="4" borderId="0" xfId="11" applyNumberFormat="1" applyFont="1" applyFill="1" applyAlignment="1">
      <alignment horizontal="center"/>
    </xf>
    <xf numFmtId="172" fontId="0" fillId="4" borderId="0" xfId="0" applyNumberFormat="1" applyFill="1" applyAlignment="1">
      <alignment horizontal="center"/>
    </xf>
    <xf numFmtId="0" fontId="62" fillId="4" borderId="0" xfId="0" applyFont="1" applyFill="1" applyAlignment="1">
      <alignment vertical="center" wrapText="1"/>
    </xf>
    <xf numFmtId="169" fontId="0" fillId="4" borderId="0" xfId="11" applyNumberFormat="1" applyFont="1" applyFill="1" applyAlignment="1"/>
    <xf numFmtId="2" fontId="2" fillId="0" borderId="0" xfId="0" applyNumberFormat="1" applyFont="1" applyAlignment="1">
      <alignment horizontal="center" vertical="center" wrapText="1"/>
    </xf>
    <xf numFmtId="0" fontId="61" fillId="0" borderId="0" xfId="0" applyFont="1" applyAlignment="1">
      <alignment horizontal="center" vertical="center" wrapText="1"/>
    </xf>
    <xf numFmtId="2" fontId="0" fillId="4" borderId="31" xfId="1" applyNumberFormat="1" applyFont="1" applyFill="1" applyBorder="1" applyAlignment="1">
      <alignment vertical="center"/>
    </xf>
    <xf numFmtId="174" fontId="2" fillId="0" borderId="0" xfId="12" applyNumberFormat="1" applyFont="1" applyFill="1" applyAlignment="1" applyProtection="1">
      <alignment horizontal="center" vertical="center" wrapText="1"/>
      <protection locked="0"/>
    </xf>
    <xf numFmtId="174" fontId="2" fillId="0" borderId="0" xfId="12" applyNumberFormat="1" applyFont="1" applyAlignment="1" applyProtection="1">
      <alignment horizontal="center" vertical="center" wrapText="1"/>
    </xf>
    <xf numFmtId="175" fontId="2" fillId="0" borderId="0" xfId="12" applyNumberFormat="1" applyFont="1" applyAlignment="1" applyProtection="1">
      <alignment horizontal="center" vertical="center" wrapText="1"/>
      <protection locked="0"/>
    </xf>
    <xf numFmtId="0" fontId="41"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8" fillId="8" borderId="0" xfId="9" applyNumberFormat="1" applyFill="1" applyAlignment="1">
      <alignment horizontal="center"/>
    </xf>
    <xf numFmtId="0" fontId="51" fillId="4" borderId="0" xfId="0" applyFont="1" applyFill="1" applyAlignment="1">
      <alignment horizontal="left" wrapText="1"/>
    </xf>
    <xf numFmtId="0" fontId="46" fillId="4" borderId="0" xfId="0" applyFont="1" applyFill="1" applyAlignment="1">
      <alignment horizontal="center" vertical="center" wrapText="1"/>
    </xf>
    <xf numFmtId="0" fontId="0" fillId="4" borderId="0" xfId="0" applyFill="1" applyAlignment="1">
      <alignment horizontal="center" vertical="center"/>
    </xf>
    <xf numFmtId="0" fontId="0" fillId="4" borderId="31" xfId="0" applyFill="1" applyBorder="1" applyAlignment="1">
      <alignment horizontal="center" vertical="center"/>
    </xf>
    <xf numFmtId="0" fontId="46" fillId="4" borderId="0" xfId="0" applyFont="1" applyFill="1" applyAlignment="1">
      <alignment horizontal="left" vertical="center"/>
    </xf>
    <xf numFmtId="0" fontId="65" fillId="9" borderId="0" xfId="0" applyFont="1" applyFill="1" applyAlignment="1">
      <alignment horizontal="center" vertical="center" wrapText="1"/>
    </xf>
    <xf numFmtId="0" fontId="63" fillId="4" borderId="0" xfId="0" applyFont="1" applyFill="1" applyAlignment="1">
      <alignment horizontal="center" vertical="center" wrapText="1"/>
    </xf>
    <xf numFmtId="0" fontId="3" fillId="4" borderId="0" xfId="0" applyFont="1" applyFill="1" applyAlignment="1">
      <alignment vertical="center"/>
    </xf>
    <xf numFmtId="0" fontId="46"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1" fillId="4" borderId="31" xfId="0" applyFont="1" applyFill="1" applyBorder="1" applyAlignment="1">
      <alignment horizontal="center"/>
    </xf>
    <xf numFmtId="0" fontId="20" fillId="4" borderId="31" xfId="0" applyFont="1" applyFill="1" applyBorder="1" applyAlignment="1">
      <alignment horizontal="center"/>
    </xf>
    <xf numFmtId="0" fontId="42" fillId="4" borderId="0" xfId="0" applyFont="1" applyFill="1" applyAlignment="1">
      <alignment horizontal="justify" vertical="center" wrapText="1"/>
    </xf>
    <xf numFmtId="0" fontId="42" fillId="4" borderId="0" xfId="0" applyFont="1" applyFill="1" applyAlignment="1">
      <alignment vertical="center" wrapText="1"/>
    </xf>
    <xf numFmtId="0" fontId="68" fillId="4" borderId="0" xfId="0" applyFont="1" applyFill="1" applyAlignment="1">
      <alignment horizontal="center" wrapText="1"/>
    </xf>
    <xf numFmtId="0" fontId="82" fillId="9" borderId="0" xfId="0" applyFont="1" applyFill="1" applyAlignment="1">
      <alignment horizontal="center" vertical="center" wrapText="1"/>
    </xf>
    <xf numFmtId="0" fontId="83" fillId="9" borderId="0" xfId="0" applyFont="1" applyFill="1" applyAlignment="1">
      <alignment horizontal="center" vertical="center"/>
    </xf>
    <xf numFmtId="0" fontId="0" fillId="0" borderId="32" xfId="0" applyBorder="1" applyAlignment="1">
      <alignment horizontal="center"/>
    </xf>
    <xf numFmtId="0" fontId="0" fillId="0" borderId="0" xfId="0" applyAlignment="1">
      <alignment horizontal="center"/>
    </xf>
    <xf numFmtId="0" fontId="0" fillId="0" borderId="31" xfId="0" applyBorder="1" applyAlignment="1">
      <alignment horizontal="center"/>
    </xf>
    <xf numFmtId="0" fontId="58" fillId="4" borderId="11" xfId="10" applyFill="1" applyBorder="1" applyAlignment="1" applyProtection="1">
      <alignment horizontal="left" vertical="center" wrapText="1"/>
    </xf>
    <xf numFmtId="0" fontId="0" fillId="4" borderId="33" xfId="0" applyFill="1" applyBorder="1" applyAlignment="1">
      <alignment horizontal="left" vertical="top" wrapText="1"/>
    </xf>
    <xf numFmtId="0" fontId="0" fillId="4" borderId="32" xfId="0" applyFill="1" applyBorder="1" applyAlignment="1">
      <alignment horizontal="left" vertical="top" wrapText="1"/>
    </xf>
    <xf numFmtId="0" fontId="0" fillId="4" borderId="34" xfId="0" applyFill="1" applyBorder="1" applyAlignment="1">
      <alignment horizontal="left" vertical="top" wrapText="1"/>
    </xf>
    <xf numFmtId="0" fontId="85" fillId="11" borderId="55" xfId="0" applyFont="1" applyFill="1" applyBorder="1" applyAlignment="1">
      <alignment horizontal="left" vertical="center" wrapText="1"/>
    </xf>
    <xf numFmtId="0" fontId="85" fillId="11" borderId="56" xfId="0" applyFont="1" applyFill="1" applyBorder="1" applyAlignment="1">
      <alignment horizontal="left" vertical="center" wrapText="1"/>
    </xf>
    <xf numFmtId="0" fontId="86" fillId="10" borderId="12" xfId="0" applyFont="1" applyFill="1" applyBorder="1" applyAlignment="1">
      <alignment horizontal="left" vertical="center" wrapText="1"/>
    </xf>
    <xf numFmtId="0" fontId="86" fillId="10" borderId="41" xfId="0" applyFont="1" applyFill="1" applyBorder="1" applyAlignment="1">
      <alignment horizontal="left" vertical="center" wrapText="1"/>
    </xf>
    <xf numFmtId="0" fontId="86" fillId="10" borderId="44" xfId="0" applyFont="1" applyFill="1" applyBorder="1" applyAlignment="1">
      <alignment horizontal="left" vertical="center" wrapText="1"/>
    </xf>
    <xf numFmtId="0" fontId="86" fillId="10" borderId="45" xfId="0" applyFont="1" applyFill="1" applyBorder="1" applyAlignment="1">
      <alignment horizontal="left" vertical="center" wrapText="1"/>
    </xf>
    <xf numFmtId="0" fontId="86" fillId="10" borderId="50" xfId="0" applyFont="1" applyFill="1" applyBorder="1" applyAlignment="1">
      <alignment horizontal="left" vertical="center" wrapText="1"/>
    </xf>
    <xf numFmtId="0" fontId="86" fillId="10" borderId="48" xfId="0" applyFont="1" applyFill="1" applyBorder="1" applyAlignment="1">
      <alignment horizontal="left" vertical="center" wrapText="1"/>
    </xf>
    <xf numFmtId="0" fontId="86" fillId="10" borderId="9" xfId="0" applyFont="1" applyFill="1" applyBorder="1" applyAlignment="1">
      <alignment horizontal="left" vertical="center" wrapText="1"/>
    </xf>
    <xf numFmtId="0" fontId="86" fillId="10" borderId="42" xfId="0" applyFont="1" applyFill="1" applyBorder="1" applyAlignment="1">
      <alignment horizontal="left" vertical="center" wrapText="1"/>
    </xf>
    <xf numFmtId="0" fontId="85" fillId="11" borderId="1" xfId="0" applyFont="1" applyFill="1" applyBorder="1" applyAlignment="1">
      <alignment horizontal="left" vertical="center" wrapText="1"/>
    </xf>
    <xf numFmtId="0" fontId="85" fillId="11" borderId="3" xfId="0" applyFont="1" applyFill="1" applyBorder="1" applyAlignment="1">
      <alignment horizontal="left" vertical="center" wrapText="1"/>
    </xf>
    <xf numFmtId="0" fontId="85" fillId="11" borderId="4" xfId="0" applyFont="1" applyFill="1" applyBorder="1" applyAlignment="1">
      <alignment horizontal="left" vertical="center" wrapText="1"/>
    </xf>
    <xf numFmtId="0" fontId="85" fillId="11" borderId="5" xfId="0" applyFont="1" applyFill="1" applyBorder="1" applyAlignment="1">
      <alignment horizontal="left" vertical="center" wrapText="1"/>
    </xf>
    <xf numFmtId="0" fontId="86" fillId="10" borderId="58" xfId="0" applyFont="1" applyFill="1" applyBorder="1" applyAlignment="1">
      <alignment horizontal="left" vertical="center" wrapText="1"/>
    </xf>
    <xf numFmtId="0" fontId="86" fillId="10" borderId="56" xfId="0" applyFont="1" applyFill="1" applyBorder="1" applyAlignment="1">
      <alignment horizontal="left" vertical="center" wrapText="1"/>
    </xf>
    <xf numFmtId="0" fontId="85" fillId="11" borderId="6" xfId="0" applyFont="1" applyFill="1" applyBorder="1" applyAlignment="1">
      <alignment horizontal="left" vertical="center" wrapText="1"/>
    </xf>
    <xf numFmtId="0" fontId="85" fillId="11" borderId="8" xfId="0" applyFont="1" applyFill="1" applyBorder="1" applyAlignment="1">
      <alignment horizontal="left" vertical="center" wrapText="1"/>
    </xf>
    <xf numFmtId="0" fontId="86" fillId="10" borderId="52" xfId="0" applyFont="1" applyFill="1" applyBorder="1" applyAlignment="1">
      <alignment horizontal="left" vertical="center" wrapText="1"/>
    </xf>
    <xf numFmtId="0" fontId="86" fillId="10" borderId="53" xfId="0" applyFont="1" applyFill="1" applyBorder="1" applyAlignment="1">
      <alignment horizontal="left" vertical="center" wrapText="1"/>
    </xf>
    <xf numFmtId="0" fontId="86" fillId="12" borderId="12" xfId="0" applyFont="1" applyFill="1" applyBorder="1" applyAlignment="1">
      <alignment horizontal="left" vertical="top"/>
    </xf>
    <xf numFmtId="0" fontId="86" fillId="12" borderId="41" xfId="0" applyFont="1" applyFill="1" applyBorder="1" applyAlignment="1">
      <alignment horizontal="left" vertical="top"/>
    </xf>
    <xf numFmtId="0" fontId="86" fillId="12" borderId="44" xfId="0" applyFont="1" applyFill="1" applyBorder="1" applyAlignment="1">
      <alignment horizontal="left" vertical="top"/>
    </xf>
    <xf numFmtId="0" fontId="86" fillId="12" borderId="45" xfId="0" applyFont="1" applyFill="1" applyBorder="1" applyAlignment="1">
      <alignment horizontal="left" vertical="top"/>
    </xf>
    <xf numFmtId="0" fontId="85" fillId="11" borderId="1" xfId="0" applyFont="1" applyFill="1" applyBorder="1" applyAlignment="1">
      <alignment horizontal="left" vertical="top" wrapText="1"/>
    </xf>
    <xf numFmtId="0" fontId="85" fillId="11" borderId="3" xfId="0" applyFont="1" applyFill="1" applyBorder="1" applyAlignment="1">
      <alignment horizontal="left" vertical="top" wrapText="1"/>
    </xf>
    <xf numFmtId="0" fontId="85" fillId="11" borderId="4" xfId="0" applyFont="1" applyFill="1" applyBorder="1" applyAlignment="1">
      <alignment horizontal="left" vertical="top" wrapText="1"/>
    </xf>
    <xf numFmtId="0" fontId="85" fillId="11" borderId="5" xfId="0" applyFont="1" applyFill="1" applyBorder="1" applyAlignment="1">
      <alignment horizontal="left" vertical="top" wrapText="1"/>
    </xf>
    <xf numFmtId="0" fontId="86" fillId="12" borderId="38" xfId="0" applyFont="1" applyFill="1" applyBorder="1" applyAlignment="1">
      <alignment horizontal="left" vertical="top" wrapText="1"/>
    </xf>
    <xf numFmtId="0" fontId="86" fillId="12" borderId="39" xfId="0" applyFont="1" applyFill="1" applyBorder="1" applyAlignment="1">
      <alignment horizontal="left" vertical="top" wrapText="1"/>
    </xf>
    <xf numFmtId="0" fontId="86" fillId="12" borderId="12" xfId="0" applyFont="1" applyFill="1" applyBorder="1" applyAlignment="1">
      <alignment horizontal="left" vertical="top" wrapText="1"/>
    </xf>
    <xf numFmtId="0" fontId="86" fillId="12" borderId="41" xfId="0" applyFont="1" applyFill="1" applyBorder="1" applyAlignment="1">
      <alignment horizontal="left" vertical="top" wrapText="1"/>
    </xf>
    <xf numFmtId="0" fontId="86" fillId="12" borderId="9" xfId="0" applyFont="1" applyFill="1" applyBorder="1" applyAlignment="1">
      <alignment horizontal="left" vertical="top" wrapText="1"/>
    </xf>
    <xf numFmtId="0" fontId="86" fillId="12" borderId="42" xfId="0" applyFont="1" applyFill="1" applyBorder="1" applyAlignment="1">
      <alignment horizontal="left" vertical="top" wrapText="1"/>
    </xf>
    <xf numFmtId="0" fontId="86" fillId="12" borderId="44" xfId="0" applyFont="1" applyFill="1" applyBorder="1" applyAlignment="1">
      <alignment horizontal="left" vertical="top" wrapText="1"/>
    </xf>
    <xf numFmtId="0" fontId="86" fillId="12" borderId="45" xfId="0" applyFont="1" applyFill="1" applyBorder="1" applyAlignment="1">
      <alignment horizontal="left" vertical="top" wrapText="1"/>
    </xf>
    <xf numFmtId="0" fontId="86" fillId="12" borderId="38" xfId="0" applyFont="1" applyFill="1" applyBorder="1" applyAlignment="1">
      <alignment horizontal="left" vertical="top"/>
    </xf>
    <xf numFmtId="0" fontId="86" fillId="12" borderId="39" xfId="0" applyFont="1" applyFill="1" applyBorder="1" applyAlignment="1">
      <alignment horizontal="left" vertical="top"/>
    </xf>
    <xf numFmtId="0" fontId="86" fillId="12" borderId="9" xfId="0" applyFont="1" applyFill="1" applyBorder="1" applyAlignment="1">
      <alignment horizontal="left" vertical="top"/>
    </xf>
    <xf numFmtId="0" fontId="86" fillId="12" borderId="42" xfId="0" applyFont="1" applyFill="1" applyBorder="1" applyAlignment="1">
      <alignment horizontal="left" vertical="top"/>
    </xf>
    <xf numFmtId="0" fontId="40"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8"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18" xfId="2" quotePrefix="1" applyBorder="1" applyAlignment="1">
      <alignment horizontal="center"/>
    </xf>
    <xf numFmtId="0" fontId="14" fillId="0" borderId="21" xfId="2" quotePrefix="1" applyBorder="1" applyAlignment="1">
      <alignment horizontal="center"/>
    </xf>
    <xf numFmtId="0" fontId="14" fillId="0" borderId="30"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14" fillId="0" borderId="18"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3" xfId="2" quotePrefix="1" applyBorder="1" applyAlignment="1">
      <alignment horizontal="center" vertical="center" wrapText="1"/>
    </xf>
    <xf numFmtId="0" fontId="14" fillId="0" borderId="22" xfId="2" quotePrefix="1" applyBorder="1" applyAlignment="1">
      <alignment horizontal="center" vertical="center" wrapText="1"/>
    </xf>
  </cellXfs>
  <cellStyles count="13">
    <cellStyle name="Comma" xfId="12" builtinId="3"/>
    <cellStyle name="Comma 2" xfId="3" xr:uid="{00000000-0005-0000-0000-000001000000}"/>
    <cellStyle name="Hyperlink" xfId="2" builtinId="8"/>
    <cellStyle name="Hyperlink 2" xfId="10" xr:uid="{00000000-0005-0000-0000-000003000000}"/>
    <cellStyle name="Komma 2" xfId="11" xr:uid="{00000000-0005-0000-0000-000004000000}"/>
    <cellStyle name="Normal" xfId="0" builtinId="0"/>
    <cellStyle name="Normal 2" xfId="4" xr:uid="{00000000-0005-0000-0000-000006000000}"/>
    <cellStyle name="Normal 3" xfId="5" xr:uid="{00000000-0005-0000-0000-000007000000}"/>
    <cellStyle name="Normal 4" xfId="6" xr:uid="{00000000-0005-0000-0000-000008000000}"/>
    <cellStyle name="Normal 7" xfId="7" xr:uid="{00000000-0005-0000-0000-000009000000}"/>
    <cellStyle name="Normal_porteføljerapport skabelon v4.3 - q1-2010 26apr2010" xfId="9" xr:uid="{00000000-0005-0000-0000-00000A000000}"/>
    <cellStyle name="Percent" xfId="1" builtinId="5"/>
    <cellStyle name="Standard 3" xfId="8" xr:uid="{00000000-0005-0000-0000-00000C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5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2023</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5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6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6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7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8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eur-lex.europa.eu/legal-content/EN/TXT/?uri=CELEX%3A32015R0061" TargetMode="External"/><Relationship Id="rId7" Type="http://schemas.openxmlformats.org/officeDocument/2006/relationships/hyperlink" Target="https://coveredbondlabel.com/issuer/2-danske-bank-a-s"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danskebank.com/investor-relations/debt/cover-pools" TargetMode="External"/><Relationship Id="rId5" Type="http://schemas.openxmlformats.org/officeDocument/2006/relationships/hyperlink" Target="https://coveredbondlabel.com/issuer/2-danske-bank-a-s" TargetMode="External"/><Relationship Id="rId4" Type="http://schemas.openxmlformats.org/officeDocument/2006/relationships/hyperlink" Target="https://eur-lex.europa.eu/eli/dir/2019/2162/oj" TargetMode="External"/><Relationship Id="rId9"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19" t="s">
        <v>787</v>
      </c>
    </row>
    <row r="3" spans="1:1" x14ac:dyDescent="0.25">
      <c r="A3" s="70"/>
    </row>
    <row r="4" spans="1:1" ht="34.5" x14ac:dyDescent="0.25">
      <c r="A4" s="71" t="s">
        <v>788</v>
      </c>
    </row>
    <row r="5" spans="1:1" ht="34.5" x14ac:dyDescent="0.25">
      <c r="A5" s="71" t="s">
        <v>789</v>
      </c>
    </row>
    <row r="6" spans="1:1" ht="34.5" x14ac:dyDescent="0.25">
      <c r="A6" s="71" t="s">
        <v>790</v>
      </c>
    </row>
    <row r="7" spans="1:1" ht="17.25" x14ac:dyDescent="0.25">
      <c r="A7" s="71"/>
    </row>
    <row r="8" spans="1:1" ht="18.75" x14ac:dyDescent="0.25">
      <c r="A8" s="72" t="s">
        <v>791</v>
      </c>
    </row>
    <row r="9" spans="1:1" ht="34.5" x14ac:dyDescent="0.3">
      <c r="A9" s="73" t="s">
        <v>953</v>
      </c>
    </row>
    <row r="10" spans="1:1" ht="69" x14ac:dyDescent="0.25">
      <c r="A10" s="74" t="s">
        <v>792</v>
      </c>
    </row>
    <row r="11" spans="1:1" ht="34.5" x14ac:dyDescent="0.25">
      <c r="A11" s="74" t="s">
        <v>793</v>
      </c>
    </row>
    <row r="12" spans="1:1" ht="17.25" x14ac:dyDescent="0.25">
      <c r="A12" s="74" t="s">
        <v>794</v>
      </c>
    </row>
    <row r="13" spans="1:1" ht="17.25" x14ac:dyDescent="0.25">
      <c r="A13" s="74" t="s">
        <v>795</v>
      </c>
    </row>
    <row r="14" spans="1:1" ht="34.5" x14ac:dyDescent="0.25">
      <c r="A14" s="74" t="s">
        <v>796</v>
      </c>
    </row>
    <row r="15" spans="1:1" ht="17.25" x14ac:dyDescent="0.25">
      <c r="A15" s="74"/>
    </row>
    <row r="16" spans="1:1" ht="18.75" x14ac:dyDescent="0.25">
      <c r="A16" s="72" t="s">
        <v>797</v>
      </c>
    </row>
    <row r="17" spans="1:1" ht="17.25" x14ac:dyDescent="0.25">
      <c r="A17" s="75" t="s">
        <v>798</v>
      </c>
    </row>
    <row r="18" spans="1:1" ht="34.5" x14ac:dyDescent="0.25">
      <c r="A18" s="76" t="s">
        <v>799</v>
      </c>
    </row>
    <row r="19" spans="1:1" ht="34.5" x14ac:dyDescent="0.25">
      <c r="A19" s="76" t="s">
        <v>800</v>
      </c>
    </row>
    <row r="20" spans="1:1" ht="51.75" x14ac:dyDescent="0.25">
      <c r="A20" s="76" t="s">
        <v>801</v>
      </c>
    </row>
    <row r="21" spans="1:1" ht="86.25" x14ac:dyDescent="0.25">
      <c r="A21" s="76" t="s">
        <v>802</v>
      </c>
    </row>
    <row r="22" spans="1:1" ht="51.75" x14ac:dyDescent="0.25">
      <c r="A22" s="76" t="s">
        <v>803</v>
      </c>
    </row>
    <row r="23" spans="1:1" ht="34.5" x14ac:dyDescent="0.25">
      <c r="A23" s="76" t="s">
        <v>804</v>
      </c>
    </row>
    <row r="24" spans="1:1" ht="17.25" x14ac:dyDescent="0.25">
      <c r="A24" s="76" t="s">
        <v>805</v>
      </c>
    </row>
    <row r="25" spans="1:1" ht="17.25" x14ac:dyDescent="0.25">
      <c r="A25" s="75" t="s">
        <v>806</v>
      </c>
    </row>
    <row r="26" spans="1:1" ht="51.75" x14ac:dyDescent="0.3">
      <c r="A26" s="77" t="s">
        <v>807</v>
      </c>
    </row>
    <row r="27" spans="1:1" ht="17.25" x14ac:dyDescent="0.3">
      <c r="A27" s="77" t="s">
        <v>808</v>
      </c>
    </row>
    <row r="28" spans="1:1" ht="17.25" x14ac:dyDescent="0.25">
      <c r="A28" s="75" t="s">
        <v>809</v>
      </c>
    </row>
    <row r="29" spans="1:1" ht="34.5" x14ac:dyDescent="0.25">
      <c r="A29" s="76" t="s">
        <v>810</v>
      </c>
    </row>
    <row r="30" spans="1:1" ht="34.5" x14ac:dyDescent="0.25">
      <c r="A30" s="76" t="s">
        <v>811</v>
      </c>
    </row>
    <row r="31" spans="1:1" ht="34.5" x14ac:dyDescent="0.25">
      <c r="A31" s="76" t="s">
        <v>812</v>
      </c>
    </row>
    <row r="32" spans="1:1" ht="34.5" x14ac:dyDescent="0.25">
      <c r="A32" s="76" t="s">
        <v>813</v>
      </c>
    </row>
    <row r="33" spans="1:1" ht="17.25" x14ac:dyDescent="0.25">
      <c r="A33" s="76"/>
    </row>
    <row r="34" spans="1:1" ht="18.75" x14ac:dyDescent="0.25">
      <c r="A34" s="72" t="s">
        <v>814</v>
      </c>
    </row>
    <row r="35" spans="1:1" ht="17.25" x14ac:dyDescent="0.25">
      <c r="A35" s="75" t="s">
        <v>815</v>
      </c>
    </row>
    <row r="36" spans="1:1" ht="34.5" x14ac:dyDescent="0.25">
      <c r="A36" s="76" t="s">
        <v>816</v>
      </c>
    </row>
    <row r="37" spans="1:1" ht="34.5" x14ac:dyDescent="0.25">
      <c r="A37" s="76" t="s">
        <v>817</v>
      </c>
    </row>
    <row r="38" spans="1:1" ht="34.5" x14ac:dyDescent="0.25">
      <c r="A38" s="76" t="s">
        <v>818</v>
      </c>
    </row>
    <row r="39" spans="1:1" ht="17.25" x14ac:dyDescent="0.25">
      <c r="A39" s="76" t="s">
        <v>819</v>
      </c>
    </row>
    <row r="40" spans="1:1" ht="34.5" x14ac:dyDescent="0.25">
      <c r="A40" s="76" t="s">
        <v>820</v>
      </c>
    </row>
    <row r="41" spans="1:1" ht="17.25" x14ac:dyDescent="0.25">
      <c r="A41" s="75" t="s">
        <v>821</v>
      </c>
    </row>
    <row r="42" spans="1:1" ht="17.25" x14ac:dyDescent="0.25">
      <c r="A42" s="76" t="s">
        <v>822</v>
      </c>
    </row>
    <row r="43" spans="1:1" ht="17.25" x14ac:dyDescent="0.3">
      <c r="A43" s="77" t="s">
        <v>823</v>
      </c>
    </row>
    <row r="44" spans="1:1" ht="17.25" x14ac:dyDescent="0.25">
      <c r="A44" s="75" t="s">
        <v>824</v>
      </c>
    </row>
    <row r="45" spans="1:1" ht="34.5" x14ac:dyDescent="0.3">
      <c r="A45" s="77" t="s">
        <v>825</v>
      </c>
    </row>
    <row r="46" spans="1:1" ht="34.5" x14ac:dyDescent="0.25">
      <c r="A46" s="76" t="s">
        <v>826</v>
      </c>
    </row>
    <row r="47" spans="1:1" ht="34.5" x14ac:dyDescent="0.25">
      <c r="A47" s="76" t="s">
        <v>827</v>
      </c>
    </row>
    <row r="48" spans="1:1" ht="17.25" x14ac:dyDescent="0.25">
      <c r="A48" s="76" t="s">
        <v>828</v>
      </c>
    </row>
    <row r="49" spans="1:1" ht="17.25" x14ac:dyDescent="0.3">
      <c r="A49" s="77" t="s">
        <v>829</v>
      </c>
    </row>
    <row r="50" spans="1:1" ht="17.25" x14ac:dyDescent="0.25">
      <c r="A50" s="75" t="s">
        <v>830</v>
      </c>
    </row>
    <row r="51" spans="1:1" ht="34.5" x14ac:dyDescent="0.3">
      <c r="A51" s="77" t="s">
        <v>831</v>
      </c>
    </row>
    <row r="52" spans="1:1" ht="17.25" x14ac:dyDescent="0.25">
      <c r="A52" s="76" t="s">
        <v>832</v>
      </c>
    </row>
    <row r="53" spans="1:1" ht="34.5" x14ac:dyDescent="0.3">
      <c r="A53" s="77" t="s">
        <v>833</v>
      </c>
    </row>
    <row r="54" spans="1:1" ht="17.25" x14ac:dyDescent="0.25">
      <c r="A54" s="75" t="s">
        <v>834</v>
      </c>
    </row>
    <row r="55" spans="1:1" ht="17.25" x14ac:dyDescent="0.3">
      <c r="A55" s="77" t="s">
        <v>835</v>
      </c>
    </row>
    <row r="56" spans="1:1" ht="34.5" x14ac:dyDescent="0.25">
      <c r="A56" s="76" t="s">
        <v>836</v>
      </c>
    </row>
    <row r="57" spans="1:1" ht="17.25" x14ac:dyDescent="0.25">
      <c r="A57" s="76" t="s">
        <v>837</v>
      </c>
    </row>
    <row r="58" spans="1:1" ht="17.25" x14ac:dyDescent="0.25">
      <c r="A58" s="76" t="s">
        <v>838</v>
      </c>
    </row>
    <row r="59" spans="1:1" ht="17.25" x14ac:dyDescent="0.25">
      <c r="A59" s="75" t="s">
        <v>839</v>
      </c>
    </row>
    <row r="60" spans="1:1" ht="34.5" x14ac:dyDescent="0.25">
      <c r="A60" s="76" t="s">
        <v>840</v>
      </c>
    </row>
    <row r="61" spans="1:1" ht="17.25" x14ac:dyDescent="0.25">
      <c r="A61" s="78"/>
    </row>
    <row r="62" spans="1:1" ht="18.75" x14ac:dyDescent="0.25">
      <c r="A62" s="72" t="s">
        <v>841</v>
      </c>
    </row>
    <row r="63" spans="1:1" ht="17.25" x14ac:dyDescent="0.25">
      <c r="A63" s="75" t="s">
        <v>842</v>
      </c>
    </row>
    <row r="64" spans="1:1" ht="34.5" x14ac:dyDescent="0.25">
      <c r="A64" s="76" t="s">
        <v>843</v>
      </c>
    </row>
    <row r="65" spans="1:1" ht="17.25" x14ac:dyDescent="0.25">
      <c r="A65" s="76" t="s">
        <v>844</v>
      </c>
    </row>
    <row r="66" spans="1:1" ht="34.5" x14ac:dyDescent="0.25">
      <c r="A66" s="74" t="s">
        <v>845</v>
      </c>
    </row>
    <row r="67" spans="1:1" ht="34.5" x14ac:dyDescent="0.25">
      <c r="A67" s="74" t="s">
        <v>846</v>
      </c>
    </row>
    <row r="68" spans="1:1" ht="34.5" x14ac:dyDescent="0.25">
      <c r="A68" s="74" t="s">
        <v>847</v>
      </c>
    </row>
    <row r="69" spans="1:1" ht="17.25" x14ac:dyDescent="0.25">
      <c r="A69" s="79" t="s">
        <v>848</v>
      </c>
    </row>
    <row r="70" spans="1:1" ht="51.75" x14ac:dyDescent="0.25">
      <c r="A70" s="74" t="s">
        <v>849</v>
      </c>
    </row>
    <row r="71" spans="1:1" ht="17.25" x14ac:dyDescent="0.25">
      <c r="A71" s="74" t="s">
        <v>850</v>
      </c>
    </row>
    <row r="72" spans="1:1" ht="17.25" x14ac:dyDescent="0.25">
      <c r="A72" s="79" t="s">
        <v>851</v>
      </c>
    </row>
    <row r="73" spans="1:1" ht="17.25" x14ac:dyDescent="0.25">
      <c r="A73" s="74" t="s">
        <v>852</v>
      </c>
    </row>
    <row r="74" spans="1:1" ht="17.25" x14ac:dyDescent="0.25">
      <c r="A74" s="79" t="s">
        <v>853</v>
      </c>
    </row>
    <row r="75" spans="1:1" ht="34.5" x14ac:dyDescent="0.25">
      <c r="A75" s="74" t="s">
        <v>854</v>
      </c>
    </row>
    <row r="76" spans="1:1" ht="17.25" x14ac:dyDescent="0.25">
      <c r="A76" s="74" t="s">
        <v>855</v>
      </c>
    </row>
    <row r="77" spans="1:1" ht="51.75" x14ac:dyDescent="0.25">
      <c r="A77" s="74" t="s">
        <v>856</v>
      </c>
    </row>
    <row r="78" spans="1:1" ht="17.25" x14ac:dyDescent="0.25">
      <c r="A78" s="79" t="s">
        <v>857</v>
      </c>
    </row>
    <row r="79" spans="1:1" ht="17.25" x14ac:dyDescent="0.3">
      <c r="A79" s="73" t="s">
        <v>858</v>
      </c>
    </row>
    <row r="80" spans="1:1" ht="17.25" x14ac:dyDescent="0.25">
      <c r="A80" s="79" t="s">
        <v>859</v>
      </c>
    </row>
    <row r="81" spans="1:1" ht="34.5" x14ac:dyDescent="0.25">
      <c r="A81" s="74" t="s">
        <v>860</v>
      </c>
    </row>
    <row r="82" spans="1:1" ht="34.5" x14ac:dyDescent="0.25">
      <c r="A82" s="74" t="s">
        <v>861</v>
      </c>
    </row>
    <row r="83" spans="1:1" ht="34.5" x14ac:dyDescent="0.25">
      <c r="A83" s="74" t="s">
        <v>862</v>
      </c>
    </row>
    <row r="84" spans="1:1" ht="34.5" x14ac:dyDescent="0.25">
      <c r="A84" s="74" t="s">
        <v>863</v>
      </c>
    </row>
    <row r="85" spans="1:1" ht="34.5" x14ac:dyDescent="0.25">
      <c r="A85" s="74" t="s">
        <v>864</v>
      </c>
    </row>
    <row r="86" spans="1:1" ht="17.25" x14ac:dyDescent="0.25">
      <c r="A86" s="79" t="s">
        <v>865</v>
      </c>
    </row>
    <row r="87" spans="1:1" ht="17.25" x14ac:dyDescent="0.25">
      <c r="A87" s="74" t="s">
        <v>866</v>
      </c>
    </row>
    <row r="88" spans="1:1" ht="34.5" x14ac:dyDescent="0.25">
      <c r="A88" s="74" t="s">
        <v>867</v>
      </c>
    </row>
    <row r="89" spans="1:1" ht="17.25" x14ac:dyDescent="0.25">
      <c r="A89" s="79" t="s">
        <v>868</v>
      </c>
    </row>
    <row r="90" spans="1:1" ht="34.5" x14ac:dyDescent="0.25">
      <c r="A90" s="74" t="s">
        <v>869</v>
      </c>
    </row>
    <row r="91" spans="1:1" ht="17.25" x14ac:dyDescent="0.25">
      <c r="A91" s="79" t="s">
        <v>870</v>
      </c>
    </row>
    <row r="92" spans="1:1" ht="17.25" x14ac:dyDescent="0.3">
      <c r="A92" s="73" t="s">
        <v>871</v>
      </c>
    </row>
    <row r="93" spans="1:1" ht="17.25" x14ac:dyDescent="0.25">
      <c r="A93" s="74" t="s">
        <v>872</v>
      </c>
    </row>
    <row r="94" spans="1:1" ht="17.25" x14ac:dyDescent="0.25">
      <c r="A94" s="74"/>
    </row>
    <row r="95" spans="1:1" ht="18.75" x14ac:dyDescent="0.25">
      <c r="A95" s="72" t="s">
        <v>873</v>
      </c>
    </row>
    <row r="96" spans="1:1" ht="34.5" x14ac:dyDescent="0.3">
      <c r="A96" s="73" t="s">
        <v>874</v>
      </c>
    </row>
    <row r="97" spans="1:1" ht="17.25" x14ac:dyDescent="0.3">
      <c r="A97" s="73" t="s">
        <v>875</v>
      </c>
    </row>
    <row r="98" spans="1:1" ht="17.25" x14ac:dyDescent="0.25">
      <c r="A98" s="79" t="s">
        <v>876</v>
      </c>
    </row>
    <row r="99" spans="1:1" ht="17.25" x14ac:dyDescent="0.25">
      <c r="A99" s="71" t="s">
        <v>877</v>
      </c>
    </row>
    <row r="100" spans="1:1" ht="17.25" x14ac:dyDescent="0.25">
      <c r="A100" s="74" t="s">
        <v>878</v>
      </c>
    </row>
    <row r="101" spans="1:1" ht="17.25" x14ac:dyDescent="0.25">
      <c r="A101" s="74" t="s">
        <v>879</v>
      </c>
    </row>
    <row r="102" spans="1:1" ht="17.25" x14ac:dyDescent="0.25">
      <c r="A102" s="74" t="s">
        <v>880</v>
      </c>
    </row>
    <row r="103" spans="1:1" ht="17.25" x14ac:dyDescent="0.25">
      <c r="A103" s="74" t="s">
        <v>881</v>
      </c>
    </row>
    <row r="104" spans="1:1" ht="34.5" x14ac:dyDescent="0.25">
      <c r="A104" s="74" t="s">
        <v>882</v>
      </c>
    </row>
    <row r="105" spans="1:1" ht="17.25" x14ac:dyDescent="0.25">
      <c r="A105" s="71" t="s">
        <v>883</v>
      </c>
    </row>
    <row r="106" spans="1:1" ht="17.25" x14ac:dyDescent="0.25">
      <c r="A106" s="74" t="s">
        <v>884</v>
      </c>
    </row>
    <row r="107" spans="1:1" ht="17.25" x14ac:dyDescent="0.25">
      <c r="A107" s="74" t="s">
        <v>885</v>
      </c>
    </row>
    <row r="108" spans="1:1" ht="17.25" x14ac:dyDescent="0.25">
      <c r="A108" s="74" t="s">
        <v>886</v>
      </c>
    </row>
    <row r="109" spans="1:1" ht="17.25" x14ac:dyDescent="0.25">
      <c r="A109" s="74" t="s">
        <v>887</v>
      </c>
    </row>
    <row r="110" spans="1:1" ht="17.25" x14ac:dyDescent="0.25">
      <c r="A110" s="74" t="s">
        <v>888</v>
      </c>
    </row>
    <row r="111" spans="1:1" ht="17.25" x14ac:dyDescent="0.25">
      <c r="A111" s="74" t="s">
        <v>889</v>
      </c>
    </row>
    <row r="112" spans="1:1" ht="17.25" x14ac:dyDescent="0.25">
      <c r="A112" s="79" t="s">
        <v>890</v>
      </c>
    </row>
    <row r="113" spans="1:1" ht="17.25" x14ac:dyDescent="0.25">
      <c r="A113" s="74" t="s">
        <v>891</v>
      </c>
    </row>
    <row r="114" spans="1:1" ht="17.25" x14ac:dyDescent="0.25">
      <c r="A114" s="71" t="s">
        <v>892</v>
      </c>
    </row>
    <row r="115" spans="1:1" ht="17.25" x14ac:dyDescent="0.25">
      <c r="A115" s="74" t="s">
        <v>893</v>
      </c>
    </row>
    <row r="116" spans="1:1" ht="17.25" x14ac:dyDescent="0.25">
      <c r="A116" s="74" t="s">
        <v>894</v>
      </c>
    </row>
    <row r="117" spans="1:1" ht="17.25" x14ac:dyDescent="0.25">
      <c r="A117" s="71" t="s">
        <v>895</v>
      </c>
    </row>
    <row r="118" spans="1:1" ht="17.25" x14ac:dyDescent="0.25">
      <c r="A118" s="74" t="s">
        <v>896</v>
      </c>
    </row>
    <row r="119" spans="1:1" ht="17.25" x14ac:dyDescent="0.25">
      <c r="A119" s="74" t="s">
        <v>897</v>
      </c>
    </row>
    <row r="120" spans="1:1" ht="17.25" x14ac:dyDescent="0.25">
      <c r="A120" s="74" t="s">
        <v>898</v>
      </c>
    </row>
    <row r="121" spans="1:1" ht="17.25" x14ac:dyDescent="0.25">
      <c r="A121" s="79" t="s">
        <v>899</v>
      </c>
    </row>
    <row r="122" spans="1:1" ht="17.25" x14ac:dyDescent="0.25">
      <c r="A122" s="71" t="s">
        <v>900</v>
      </c>
    </row>
    <row r="123" spans="1:1" ht="17.25" x14ac:dyDescent="0.25">
      <c r="A123" s="71" t="s">
        <v>901</v>
      </c>
    </row>
    <row r="124" spans="1:1" ht="17.25" x14ac:dyDescent="0.25">
      <c r="A124" s="74" t="s">
        <v>902</v>
      </c>
    </row>
    <row r="125" spans="1:1" ht="17.25" x14ac:dyDescent="0.25">
      <c r="A125" s="74" t="s">
        <v>903</v>
      </c>
    </row>
    <row r="126" spans="1:1" ht="17.25" x14ac:dyDescent="0.25">
      <c r="A126" s="74" t="s">
        <v>904</v>
      </c>
    </row>
    <row r="127" spans="1:1" ht="17.25" x14ac:dyDescent="0.25">
      <c r="A127" s="74" t="s">
        <v>905</v>
      </c>
    </row>
    <row r="128" spans="1:1" ht="17.25" x14ac:dyDescent="0.25">
      <c r="A128" s="74" t="s">
        <v>906</v>
      </c>
    </row>
    <row r="129" spans="1:1" ht="17.25" x14ac:dyDescent="0.25">
      <c r="A129" s="79" t="s">
        <v>907</v>
      </c>
    </row>
    <row r="130" spans="1:1" ht="34.5" x14ac:dyDescent="0.25">
      <c r="A130" s="74" t="s">
        <v>908</v>
      </c>
    </row>
    <row r="131" spans="1:1" ht="69" x14ac:dyDescent="0.25">
      <c r="A131" s="74" t="s">
        <v>909</v>
      </c>
    </row>
    <row r="132" spans="1:1" ht="34.5" x14ac:dyDescent="0.25">
      <c r="A132" s="74" t="s">
        <v>910</v>
      </c>
    </row>
    <row r="133" spans="1:1" ht="17.25" x14ac:dyDescent="0.25">
      <c r="A133" s="79" t="s">
        <v>911</v>
      </c>
    </row>
    <row r="134" spans="1:1" ht="34.5" x14ac:dyDescent="0.25">
      <c r="A134" s="71" t="s">
        <v>912</v>
      </c>
    </row>
    <row r="135" spans="1:1" ht="17.25" x14ac:dyDescent="0.25">
      <c r="A135" s="71"/>
    </row>
    <row r="136" spans="1:1" ht="18.75" x14ac:dyDescent="0.25">
      <c r="A136" s="72" t="s">
        <v>913</v>
      </c>
    </row>
    <row r="137" spans="1:1" ht="17.25" x14ac:dyDescent="0.25">
      <c r="A137" s="74" t="s">
        <v>914</v>
      </c>
    </row>
    <row r="138" spans="1:1" ht="34.5" x14ac:dyDescent="0.25">
      <c r="A138" s="76" t="s">
        <v>915</v>
      </c>
    </row>
    <row r="139" spans="1:1" ht="34.5" x14ac:dyDescent="0.25">
      <c r="A139" s="76" t="s">
        <v>916</v>
      </c>
    </row>
    <row r="140" spans="1:1" ht="17.25" x14ac:dyDescent="0.25">
      <c r="A140" s="75" t="s">
        <v>917</v>
      </c>
    </row>
    <row r="141" spans="1:1" ht="17.25" x14ac:dyDescent="0.25">
      <c r="A141" s="80" t="s">
        <v>918</v>
      </c>
    </row>
    <row r="142" spans="1:1" ht="34.5" x14ac:dyDescent="0.3">
      <c r="A142" s="77" t="s">
        <v>919</v>
      </c>
    </row>
    <row r="143" spans="1:1" ht="17.25" x14ac:dyDescent="0.25">
      <c r="A143" s="76" t="s">
        <v>920</v>
      </c>
    </row>
    <row r="144" spans="1:1" ht="17.25" x14ac:dyDescent="0.25">
      <c r="A144" s="76" t="s">
        <v>921</v>
      </c>
    </row>
    <row r="145" spans="1:1" ht="17.25" x14ac:dyDescent="0.25">
      <c r="A145" s="80" t="s">
        <v>922</v>
      </c>
    </row>
    <row r="146" spans="1:1" ht="17.25" x14ac:dyDescent="0.25">
      <c r="A146" s="75" t="s">
        <v>923</v>
      </c>
    </row>
    <row r="147" spans="1:1" ht="17.25" x14ac:dyDescent="0.25">
      <c r="A147" s="80" t="s">
        <v>924</v>
      </c>
    </row>
    <row r="148" spans="1:1" ht="17.25" x14ac:dyDescent="0.25">
      <c r="A148" s="76" t="s">
        <v>925</v>
      </c>
    </row>
    <row r="149" spans="1:1" ht="17.25" x14ac:dyDescent="0.25">
      <c r="A149" s="76" t="s">
        <v>926</v>
      </c>
    </row>
    <row r="150" spans="1:1" ht="17.25" x14ac:dyDescent="0.25">
      <c r="A150" s="76" t="s">
        <v>927</v>
      </c>
    </row>
    <row r="151" spans="1:1" ht="34.5" x14ac:dyDescent="0.25">
      <c r="A151" s="80" t="s">
        <v>928</v>
      </c>
    </row>
    <row r="152" spans="1:1" ht="17.25" x14ac:dyDescent="0.25">
      <c r="A152" s="75" t="s">
        <v>929</v>
      </c>
    </row>
    <row r="153" spans="1:1" ht="17.25" x14ac:dyDescent="0.25">
      <c r="A153" s="76" t="s">
        <v>930</v>
      </c>
    </row>
    <row r="154" spans="1:1" ht="17.25" x14ac:dyDescent="0.25">
      <c r="A154" s="76" t="s">
        <v>931</v>
      </c>
    </row>
    <row r="155" spans="1:1" ht="17.25" x14ac:dyDescent="0.25">
      <c r="A155" s="76" t="s">
        <v>932</v>
      </c>
    </row>
    <row r="156" spans="1:1" ht="17.25" x14ac:dyDescent="0.25">
      <c r="A156" s="76" t="s">
        <v>933</v>
      </c>
    </row>
    <row r="157" spans="1:1" ht="34.5" x14ac:dyDescent="0.25">
      <c r="A157" s="76" t="s">
        <v>934</v>
      </c>
    </row>
    <row r="158" spans="1:1" ht="34.5" x14ac:dyDescent="0.25">
      <c r="A158" s="76" t="s">
        <v>935</v>
      </c>
    </row>
    <row r="159" spans="1:1" ht="17.25" x14ac:dyDescent="0.25">
      <c r="A159" s="75" t="s">
        <v>936</v>
      </c>
    </row>
    <row r="160" spans="1:1" ht="34.5" x14ac:dyDescent="0.25">
      <c r="A160" s="76" t="s">
        <v>937</v>
      </c>
    </row>
    <row r="161" spans="1:1" ht="34.5" x14ac:dyDescent="0.25">
      <c r="A161" s="76" t="s">
        <v>938</v>
      </c>
    </row>
    <row r="162" spans="1:1" ht="17.25" x14ac:dyDescent="0.25">
      <c r="A162" s="76" t="s">
        <v>939</v>
      </c>
    </row>
    <row r="163" spans="1:1" ht="17.25" x14ac:dyDescent="0.25">
      <c r="A163" s="75" t="s">
        <v>940</v>
      </c>
    </row>
    <row r="164" spans="1:1" ht="34.5" x14ac:dyDescent="0.3">
      <c r="A164" s="77" t="s">
        <v>954</v>
      </c>
    </row>
    <row r="165" spans="1:1" ht="34.5" x14ac:dyDescent="0.25">
      <c r="A165" s="76" t="s">
        <v>941</v>
      </c>
    </row>
    <row r="166" spans="1:1" ht="17.25" x14ac:dyDescent="0.25">
      <c r="A166" s="75" t="s">
        <v>942</v>
      </c>
    </row>
    <row r="167" spans="1:1" ht="17.25" x14ac:dyDescent="0.25">
      <c r="A167" s="76" t="s">
        <v>943</v>
      </c>
    </row>
    <row r="168" spans="1:1" ht="17.25" x14ac:dyDescent="0.25">
      <c r="A168" s="75" t="s">
        <v>944</v>
      </c>
    </row>
    <row r="169" spans="1:1" ht="17.25" x14ac:dyDescent="0.3">
      <c r="A169" s="77" t="s">
        <v>945</v>
      </c>
    </row>
    <row r="170" spans="1:1" ht="17.25" x14ac:dyDescent="0.3">
      <c r="A170" s="77"/>
    </row>
    <row r="171" spans="1:1" ht="17.25" x14ac:dyDescent="0.3">
      <c r="A171" s="77"/>
    </row>
    <row r="172" spans="1:1" ht="17.25" x14ac:dyDescent="0.3">
      <c r="A172" s="77"/>
    </row>
    <row r="173" spans="1:1" ht="17.25" x14ac:dyDescent="0.3">
      <c r="A173" s="77"/>
    </row>
    <row r="174" spans="1:1" ht="17.25" x14ac:dyDescent="0.3">
      <c r="A174" s="77"/>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election activeCell="F8" sqref="F8"/>
    </sheetView>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472" t="s">
        <v>2320</v>
      </c>
      <c r="E6" s="472"/>
      <c r="F6" s="472"/>
      <c r="G6" s="472"/>
      <c r="H6" s="472"/>
      <c r="I6" s="6"/>
      <c r="J6" s="7"/>
    </row>
    <row r="7" spans="2:10" ht="26.25" x14ac:dyDescent="0.25">
      <c r="B7" s="5"/>
      <c r="C7" s="6"/>
      <c r="D7" s="6"/>
      <c r="E7" s="6"/>
      <c r="F7" s="10" t="s">
        <v>460</v>
      </c>
      <c r="G7" s="6"/>
      <c r="H7" s="6"/>
      <c r="I7" s="6"/>
      <c r="J7" s="7"/>
    </row>
    <row r="8" spans="2:10" ht="26.25" x14ac:dyDescent="0.25">
      <c r="B8" s="5"/>
      <c r="C8" s="6"/>
      <c r="D8" s="6"/>
      <c r="E8" s="6"/>
      <c r="F8" s="10" t="s">
        <v>2873</v>
      </c>
      <c r="G8" s="6"/>
      <c r="H8" s="6"/>
      <c r="I8" s="6"/>
      <c r="J8" s="7"/>
    </row>
    <row r="9" spans="2:10" ht="21" x14ac:dyDescent="0.25">
      <c r="B9" s="5"/>
      <c r="C9" s="6"/>
      <c r="D9" s="6"/>
      <c r="E9" s="6"/>
      <c r="F9" s="11" t="s">
        <v>2920</v>
      </c>
      <c r="G9" s="6"/>
      <c r="H9" s="6"/>
      <c r="I9" s="6"/>
      <c r="J9" s="7"/>
    </row>
    <row r="10" spans="2:10" ht="21" x14ac:dyDescent="0.25">
      <c r="B10" s="5"/>
      <c r="C10" s="6"/>
      <c r="D10" s="6"/>
      <c r="E10" s="6"/>
      <c r="F10" s="11" t="s">
        <v>2874</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14</v>
      </c>
      <c r="G22" s="6"/>
      <c r="H22" s="6"/>
      <c r="I22" s="6"/>
      <c r="J22" s="7"/>
    </row>
    <row r="23" spans="2:10" x14ac:dyDescent="0.25">
      <c r="B23" s="5"/>
      <c r="C23" s="6"/>
      <c r="D23" s="6"/>
      <c r="E23" s="6"/>
      <c r="F23" s="13"/>
      <c r="G23" s="6"/>
      <c r="H23" s="6"/>
      <c r="I23" s="6"/>
      <c r="J23" s="7"/>
    </row>
    <row r="24" spans="2:10" x14ac:dyDescent="0.25">
      <c r="B24" s="5"/>
      <c r="C24" s="6"/>
      <c r="D24" s="475" t="s">
        <v>15</v>
      </c>
      <c r="E24" s="476" t="s">
        <v>16</v>
      </c>
      <c r="F24" s="476"/>
      <c r="G24" s="476"/>
      <c r="H24" s="476"/>
      <c r="I24" s="6"/>
      <c r="J24" s="7"/>
    </row>
    <row r="25" spans="2:10" x14ac:dyDescent="0.25">
      <c r="B25" s="5"/>
      <c r="C25" s="6"/>
      <c r="D25" s="6"/>
      <c r="H25" s="6"/>
      <c r="I25" s="6"/>
      <c r="J25" s="7"/>
    </row>
    <row r="26" spans="2:10" x14ac:dyDescent="0.25">
      <c r="B26" s="5"/>
      <c r="C26" s="6"/>
      <c r="D26" s="475" t="s">
        <v>17</v>
      </c>
      <c r="E26" s="476"/>
      <c r="F26" s="476"/>
      <c r="G26" s="476"/>
      <c r="H26" s="476"/>
      <c r="I26" s="6"/>
      <c r="J26" s="7"/>
    </row>
    <row r="27" spans="2:10" x14ac:dyDescent="0.25">
      <c r="B27" s="5"/>
      <c r="C27" s="6"/>
      <c r="D27" s="14"/>
      <c r="E27" s="14"/>
      <c r="F27" s="14"/>
      <c r="G27" s="14"/>
      <c r="H27" s="14"/>
      <c r="I27" s="6"/>
      <c r="J27" s="7"/>
    </row>
    <row r="28" spans="2:10" x14ac:dyDescent="0.25">
      <c r="B28" s="5"/>
      <c r="C28" s="6"/>
      <c r="D28" s="475" t="s">
        <v>18</v>
      </c>
      <c r="E28" s="476" t="s">
        <v>16</v>
      </c>
      <c r="F28" s="476"/>
      <c r="G28" s="476"/>
      <c r="H28" s="476"/>
      <c r="I28" s="6"/>
      <c r="J28" s="7"/>
    </row>
    <row r="29" spans="2:10" x14ac:dyDescent="0.25">
      <c r="B29" s="5"/>
      <c r="C29" s="6"/>
      <c r="D29" s="14"/>
      <c r="E29" s="14"/>
      <c r="F29" s="14"/>
      <c r="G29" s="14"/>
      <c r="H29" s="14"/>
      <c r="I29" s="6"/>
      <c r="J29" s="7"/>
    </row>
    <row r="30" spans="2:10" x14ac:dyDescent="0.25">
      <c r="B30" s="5"/>
      <c r="C30" s="6"/>
      <c r="D30" s="475" t="s">
        <v>19</v>
      </c>
      <c r="E30" s="476" t="s">
        <v>16</v>
      </c>
      <c r="F30" s="476"/>
      <c r="G30" s="476"/>
      <c r="H30" s="476"/>
      <c r="I30" s="6"/>
      <c r="J30" s="7"/>
    </row>
    <row r="31" spans="2:10" x14ac:dyDescent="0.25">
      <c r="B31" s="5"/>
      <c r="C31" s="6"/>
      <c r="D31" s="14"/>
      <c r="E31" s="14"/>
      <c r="F31" s="14"/>
      <c r="G31" s="14"/>
      <c r="H31" s="14"/>
      <c r="I31" s="6"/>
      <c r="J31" s="7"/>
    </row>
    <row r="32" spans="2:10" x14ac:dyDescent="0.25">
      <c r="B32" s="5"/>
      <c r="C32" s="6"/>
      <c r="D32" s="475" t="s">
        <v>20</v>
      </c>
      <c r="E32" s="476" t="s">
        <v>16</v>
      </c>
      <c r="F32" s="476"/>
      <c r="G32" s="476"/>
      <c r="H32" s="476"/>
      <c r="I32" s="6"/>
      <c r="J32" s="7"/>
    </row>
    <row r="33" spans="2:10" x14ac:dyDescent="0.25">
      <c r="B33" s="5"/>
      <c r="C33" s="6"/>
      <c r="I33" s="6"/>
      <c r="J33" s="7"/>
    </row>
    <row r="34" spans="2:10" x14ac:dyDescent="0.25">
      <c r="B34" s="5"/>
      <c r="C34" s="6"/>
      <c r="D34" s="475" t="s">
        <v>21</v>
      </c>
      <c r="E34" s="476" t="s">
        <v>16</v>
      </c>
      <c r="F34" s="476"/>
      <c r="G34" s="476"/>
      <c r="H34" s="476"/>
      <c r="I34" s="6"/>
      <c r="J34" s="7"/>
    </row>
    <row r="35" spans="2:10" x14ac:dyDescent="0.25">
      <c r="B35" s="5"/>
      <c r="C35" s="6"/>
      <c r="D35" s="6"/>
      <c r="E35" s="6"/>
      <c r="F35" s="6"/>
      <c r="G35" s="6"/>
      <c r="H35" s="6"/>
      <c r="I35" s="6"/>
      <c r="J35" s="7"/>
    </row>
    <row r="36" spans="2:10" x14ac:dyDescent="0.25">
      <c r="B36" s="5"/>
      <c r="C36" s="6"/>
      <c r="D36" s="473" t="s">
        <v>22</v>
      </c>
      <c r="E36" s="474"/>
      <c r="F36" s="474"/>
      <c r="G36" s="474"/>
      <c r="H36" s="474"/>
      <c r="I36" s="6"/>
      <c r="J36" s="7"/>
    </row>
    <row r="37" spans="2:10" x14ac:dyDescent="0.25">
      <c r="B37" s="5"/>
      <c r="C37" s="6"/>
      <c r="D37" s="6"/>
      <c r="E37" s="6"/>
      <c r="F37" s="13"/>
      <c r="G37" s="6"/>
      <c r="H37" s="6"/>
      <c r="I37" s="6"/>
      <c r="J37" s="7"/>
    </row>
    <row r="38" spans="2:10" x14ac:dyDescent="0.25">
      <c r="B38" s="5"/>
      <c r="C38" s="6"/>
      <c r="D38" s="473" t="s">
        <v>1096</v>
      </c>
      <c r="E38" s="474"/>
      <c r="F38" s="474"/>
      <c r="G38" s="474"/>
      <c r="H38" s="474"/>
      <c r="I38" s="6"/>
      <c r="J38" s="7"/>
    </row>
    <row r="39" spans="2:10" x14ac:dyDescent="0.25">
      <c r="B39" s="5"/>
      <c r="C39" s="6"/>
      <c r="I39" s="6"/>
      <c r="J39" s="7"/>
    </row>
    <row r="40" spans="2:10" x14ac:dyDescent="0.25">
      <c r="B40" s="5"/>
      <c r="C40" s="6"/>
      <c r="D40" s="473" t="s">
        <v>2324</v>
      </c>
      <c r="E40" s="474" t="s">
        <v>16</v>
      </c>
      <c r="F40" s="474"/>
      <c r="G40" s="474"/>
      <c r="H40" s="474"/>
      <c r="I40" s="6"/>
      <c r="J40" s="7"/>
    </row>
    <row r="41" spans="2:10" x14ac:dyDescent="0.25">
      <c r="B41" s="5"/>
      <c r="C41" s="6"/>
      <c r="D41" s="6"/>
      <c r="E41" s="14"/>
      <c r="F41" s="14"/>
      <c r="G41" s="14"/>
      <c r="H41" s="14"/>
      <c r="I41" s="6"/>
      <c r="J41" s="7"/>
    </row>
    <row r="42" spans="2:10" x14ac:dyDescent="0.25">
      <c r="B42" s="5"/>
      <c r="C42" s="6"/>
      <c r="D42" s="473" t="s">
        <v>2325</v>
      </c>
      <c r="E42" s="474"/>
      <c r="F42" s="474"/>
      <c r="G42" s="474"/>
      <c r="H42" s="474"/>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E36E00"/>
  </sheetPr>
  <dimension ref="A1:N413"/>
  <sheetViews>
    <sheetView zoomScale="80" zoomScaleNormal="80" workbookViewId="0"/>
  </sheetViews>
  <sheetFormatPr defaultColWidth="8.85546875" defaultRowHeight="15" outlineLevelRow="1" x14ac:dyDescent="0.25"/>
  <cols>
    <col min="1" max="1" width="13.28515625" style="22" customWidth="1"/>
    <col min="2" max="2" width="60.7109375" style="22" customWidth="1"/>
    <col min="3" max="3" width="39.140625" style="22" bestFit="1" customWidth="1"/>
    <col min="4" max="4" width="35.140625" style="22" bestFit="1" customWidth="1"/>
    <col min="5" max="5" width="6.7109375" style="22" customWidth="1"/>
    <col min="6" max="6" width="41.7109375" style="22" customWidth="1"/>
    <col min="7" max="7" width="41.7109375" style="20" customWidth="1"/>
    <col min="8" max="8" width="7.28515625" style="22" customWidth="1"/>
    <col min="9" max="10" width="38.140625" style="22" customWidth="1"/>
    <col min="11" max="11" width="47.7109375" style="22" customWidth="1"/>
    <col min="12" max="12" width="7.28515625" style="22" customWidth="1"/>
    <col min="13" max="13" width="25.7109375" style="22" customWidth="1"/>
    <col min="14" max="14" width="25.7109375" style="20" customWidth="1"/>
    <col min="15" max="16384" width="8.85546875" style="51"/>
  </cols>
  <sheetData>
    <row r="1" spans="1:13" ht="31.5" x14ac:dyDescent="0.25">
      <c r="A1" s="19" t="s">
        <v>1097</v>
      </c>
      <c r="B1" s="19"/>
      <c r="C1" s="20"/>
      <c r="D1" s="20"/>
      <c r="E1" s="20"/>
      <c r="F1" s="159" t="s">
        <v>2315</v>
      </c>
      <c r="H1" s="20"/>
      <c r="I1" s="19"/>
      <c r="J1" s="20"/>
      <c r="K1" s="20"/>
      <c r="L1" s="20"/>
      <c r="M1" s="20"/>
    </row>
    <row r="2" spans="1:13" ht="15.75" thickBot="1" x14ac:dyDescent="0.3">
      <c r="A2" s="20"/>
      <c r="B2" s="21"/>
      <c r="C2" s="21"/>
      <c r="D2" s="20"/>
      <c r="E2" s="20"/>
      <c r="F2" s="20"/>
      <c r="H2" s="20"/>
      <c r="L2" s="20"/>
      <c r="M2" s="20"/>
    </row>
    <row r="3" spans="1:13" ht="19.5" thickBot="1" x14ac:dyDescent="0.3">
      <c r="A3" s="23"/>
      <c r="B3" s="24" t="s">
        <v>23</v>
      </c>
      <c r="C3" s="25" t="s">
        <v>172</v>
      </c>
      <c r="D3" s="23"/>
      <c r="E3" s="23"/>
      <c r="F3" s="20"/>
      <c r="G3" s="23"/>
      <c r="H3" s="20"/>
      <c r="L3" s="20"/>
      <c r="M3" s="20"/>
    </row>
    <row r="4" spans="1:13" ht="15.75" thickBot="1" x14ac:dyDescent="0.3">
      <c r="H4" s="20"/>
      <c r="L4" s="20"/>
      <c r="M4" s="20"/>
    </row>
    <row r="5" spans="1:13" ht="18.75" x14ac:dyDescent="0.25">
      <c r="A5" s="26"/>
      <c r="B5" s="27" t="s">
        <v>25</v>
      </c>
      <c r="C5" s="26"/>
      <c r="E5" s="28"/>
      <c r="F5" s="28"/>
      <c r="H5" s="20"/>
      <c r="L5" s="20"/>
      <c r="M5" s="20"/>
    </row>
    <row r="6" spans="1:13" x14ac:dyDescent="0.25">
      <c r="B6" s="30" t="s">
        <v>26</v>
      </c>
      <c r="C6" s="28"/>
      <c r="D6" s="28"/>
      <c r="H6" s="20"/>
      <c r="L6" s="20"/>
      <c r="M6" s="20"/>
    </row>
    <row r="7" spans="1:13" x14ac:dyDescent="0.25">
      <c r="B7" s="29" t="s">
        <v>27</v>
      </c>
      <c r="C7" s="28"/>
      <c r="D7" s="28"/>
      <c r="H7" s="20"/>
      <c r="L7" s="20"/>
      <c r="M7" s="20"/>
    </row>
    <row r="8" spans="1:13" x14ac:dyDescent="0.25">
      <c r="B8" s="29" t="s">
        <v>28</v>
      </c>
      <c r="C8" s="28"/>
      <c r="D8" s="28"/>
      <c r="F8" s="22" t="s">
        <v>29</v>
      </c>
      <c r="H8" s="20"/>
      <c r="L8" s="20"/>
      <c r="M8" s="20"/>
    </row>
    <row r="9" spans="1:13" x14ac:dyDescent="0.25">
      <c r="B9" s="30" t="s">
        <v>2193</v>
      </c>
      <c r="H9" s="20"/>
      <c r="L9" s="20"/>
      <c r="M9" s="20"/>
    </row>
    <row r="10" spans="1:13" x14ac:dyDescent="0.25">
      <c r="B10" s="30" t="s">
        <v>30</v>
      </c>
      <c r="H10" s="20"/>
      <c r="L10" s="20"/>
      <c r="M10" s="20"/>
    </row>
    <row r="11" spans="1:13" ht="15.75" thickBot="1" x14ac:dyDescent="0.3">
      <c r="B11" s="31" t="s">
        <v>31</v>
      </c>
      <c r="H11" s="20"/>
      <c r="L11" s="20"/>
      <c r="M11" s="20"/>
    </row>
    <row r="12" spans="1:13" x14ac:dyDescent="0.25">
      <c r="B12" s="32"/>
      <c r="H12" s="20"/>
      <c r="L12" s="20"/>
      <c r="M12" s="20"/>
    </row>
    <row r="13" spans="1:13" ht="37.5" x14ac:dyDescent="0.25">
      <c r="A13" s="33" t="s">
        <v>32</v>
      </c>
      <c r="B13" s="33" t="s">
        <v>26</v>
      </c>
      <c r="C13" s="34"/>
      <c r="D13" s="34"/>
      <c r="E13" s="34"/>
      <c r="F13" s="34"/>
      <c r="G13" s="35"/>
      <c r="H13" s="20"/>
      <c r="L13" s="20"/>
      <c r="M13" s="20"/>
    </row>
    <row r="14" spans="1:13" x14ac:dyDescent="0.25">
      <c r="A14" s="22" t="s">
        <v>33</v>
      </c>
      <c r="B14" s="36" t="s">
        <v>0</v>
      </c>
      <c r="C14" s="22" t="s">
        <v>460</v>
      </c>
      <c r="E14" s="28"/>
      <c r="F14" s="28"/>
      <c r="H14" s="20"/>
      <c r="L14" s="20"/>
      <c r="M14" s="20"/>
    </row>
    <row r="15" spans="1:13" x14ac:dyDescent="0.25">
      <c r="A15" s="22" t="s">
        <v>34</v>
      </c>
      <c r="B15" s="36" t="s">
        <v>35</v>
      </c>
      <c r="C15" s="22" t="s">
        <v>2888</v>
      </c>
      <c r="E15" s="28"/>
      <c r="F15" s="28"/>
      <c r="H15" s="20"/>
      <c r="L15" s="20"/>
      <c r="M15" s="20"/>
    </row>
    <row r="16" spans="1:13" ht="30" x14ac:dyDescent="0.25">
      <c r="A16" s="22" t="s">
        <v>36</v>
      </c>
      <c r="B16" s="36" t="s">
        <v>37</v>
      </c>
      <c r="C16" s="62" t="s">
        <v>2919</v>
      </c>
      <c r="E16" s="28"/>
      <c r="F16" s="28"/>
      <c r="H16" s="20"/>
      <c r="L16" s="20"/>
      <c r="M16" s="20"/>
    </row>
    <row r="17" spans="1:13" x14ac:dyDescent="0.25">
      <c r="A17" s="22" t="s">
        <v>38</v>
      </c>
      <c r="B17" s="36" t="s">
        <v>39</v>
      </c>
      <c r="C17" s="22" t="s">
        <v>2875</v>
      </c>
      <c r="E17" s="28"/>
      <c r="F17" s="28"/>
      <c r="H17" s="20"/>
      <c r="L17" s="20"/>
      <c r="M17" s="20"/>
    </row>
    <row r="18" spans="1:13" outlineLevel="1" x14ac:dyDescent="0.25">
      <c r="A18" s="22" t="s">
        <v>40</v>
      </c>
      <c r="B18" s="37" t="s">
        <v>41</v>
      </c>
      <c r="E18" s="28"/>
      <c r="F18" s="28"/>
      <c r="H18" s="20"/>
      <c r="L18" s="20"/>
      <c r="M18" s="20"/>
    </row>
    <row r="19" spans="1:13" outlineLevel="1" x14ac:dyDescent="0.25">
      <c r="A19" s="22" t="s">
        <v>42</v>
      </c>
      <c r="B19" s="37" t="s">
        <v>43</v>
      </c>
      <c r="E19" s="28"/>
      <c r="F19" s="28"/>
      <c r="H19" s="20"/>
      <c r="L19" s="20"/>
      <c r="M19" s="20"/>
    </row>
    <row r="20" spans="1:13" outlineLevel="1" x14ac:dyDescent="0.25">
      <c r="A20" s="22" t="s">
        <v>44</v>
      </c>
      <c r="B20" s="37"/>
      <c r="E20" s="28"/>
      <c r="F20" s="28"/>
      <c r="H20" s="20"/>
      <c r="L20" s="20"/>
      <c r="M20" s="20"/>
    </row>
    <row r="21" spans="1:13" outlineLevel="1" x14ac:dyDescent="0.25">
      <c r="A21" s="22" t="s">
        <v>45</v>
      </c>
      <c r="B21" s="37"/>
      <c r="E21" s="28"/>
      <c r="F21" s="28"/>
      <c r="H21" s="20"/>
      <c r="L21" s="20"/>
      <c r="M21" s="20"/>
    </row>
    <row r="22" spans="1:13" outlineLevel="1" x14ac:dyDescent="0.25">
      <c r="A22" s="22" t="s">
        <v>46</v>
      </c>
      <c r="B22" s="37"/>
      <c r="E22" s="28"/>
      <c r="F22" s="28"/>
      <c r="H22" s="20"/>
      <c r="L22" s="20"/>
      <c r="M22" s="20"/>
    </row>
    <row r="23" spans="1:13" outlineLevel="1" x14ac:dyDescent="0.25">
      <c r="A23" s="22" t="s">
        <v>47</v>
      </c>
      <c r="B23" s="37"/>
      <c r="E23" s="28"/>
      <c r="F23" s="28"/>
      <c r="H23" s="20"/>
      <c r="L23" s="20"/>
      <c r="M23" s="20"/>
    </row>
    <row r="24" spans="1:13" outlineLevel="1" x14ac:dyDescent="0.25">
      <c r="A24" s="22" t="s">
        <v>48</v>
      </c>
      <c r="B24" s="37"/>
      <c r="E24" s="28"/>
      <c r="F24" s="28"/>
      <c r="H24" s="20"/>
      <c r="L24" s="20"/>
      <c r="M24" s="20"/>
    </row>
    <row r="25" spans="1:13" outlineLevel="1" x14ac:dyDescent="0.25">
      <c r="A25" s="22" t="s">
        <v>49</v>
      </c>
      <c r="B25" s="37"/>
      <c r="E25" s="28"/>
      <c r="F25" s="28"/>
      <c r="H25" s="20"/>
      <c r="L25" s="20"/>
      <c r="M25" s="20"/>
    </row>
    <row r="26" spans="1:13" ht="18.75" x14ac:dyDescent="0.25">
      <c r="A26" s="34"/>
      <c r="B26" s="33" t="s">
        <v>27</v>
      </c>
      <c r="C26" s="34"/>
      <c r="D26" s="34"/>
      <c r="E26" s="34"/>
      <c r="F26" s="34"/>
      <c r="G26" s="35"/>
      <c r="H26" s="20"/>
      <c r="L26" s="20"/>
      <c r="M26" s="20"/>
    </row>
    <row r="27" spans="1:13" x14ac:dyDescent="0.25">
      <c r="A27" s="22" t="s">
        <v>50</v>
      </c>
      <c r="B27" s="38" t="s">
        <v>2321</v>
      </c>
      <c r="C27" s="22" t="s">
        <v>2317</v>
      </c>
      <c r="D27" s="39"/>
      <c r="E27" s="39"/>
      <c r="F27" s="39"/>
      <c r="H27" s="20"/>
      <c r="L27" s="20"/>
      <c r="M27" s="20"/>
    </row>
    <row r="28" spans="1:13" x14ac:dyDescent="0.25">
      <c r="A28" s="22" t="s">
        <v>51</v>
      </c>
      <c r="B28" s="160" t="s">
        <v>2316</v>
      </c>
      <c r="C28" s="131" t="s">
        <v>2317</v>
      </c>
      <c r="D28" s="39"/>
      <c r="E28" s="39"/>
      <c r="F28" s="39"/>
      <c r="H28" s="20"/>
      <c r="L28" s="20"/>
      <c r="M28" s="22" t="s">
        <v>2317</v>
      </c>
    </row>
    <row r="29" spans="1:13" x14ac:dyDescent="0.25">
      <c r="A29" s="22" t="s">
        <v>53</v>
      </c>
      <c r="B29" s="38" t="s">
        <v>52</v>
      </c>
      <c r="C29" s="22" t="s">
        <v>2317</v>
      </c>
      <c r="E29" s="39"/>
      <c r="F29" s="39"/>
      <c r="H29" s="20"/>
      <c r="L29" s="20"/>
      <c r="M29" s="22" t="s">
        <v>2318</v>
      </c>
    </row>
    <row r="30" spans="1:13" ht="30" outlineLevel="1" x14ac:dyDescent="0.25">
      <c r="A30" s="22" t="s">
        <v>55</v>
      </c>
      <c r="B30" s="38" t="s">
        <v>54</v>
      </c>
      <c r="C30" s="62" t="s">
        <v>2876</v>
      </c>
      <c r="E30" s="39"/>
      <c r="F30" s="39"/>
      <c r="H30" s="20"/>
      <c r="L30" s="20"/>
      <c r="M30" s="22" t="s">
        <v>2319</v>
      </c>
    </row>
    <row r="31" spans="1:13" outlineLevel="1" x14ac:dyDescent="0.25">
      <c r="A31" s="22" t="s">
        <v>56</v>
      </c>
      <c r="B31" s="38"/>
      <c r="E31" s="39"/>
      <c r="F31" s="39"/>
      <c r="H31" s="20"/>
      <c r="L31" s="20"/>
      <c r="M31" s="20"/>
    </row>
    <row r="32" spans="1:13" outlineLevel="1" x14ac:dyDescent="0.25">
      <c r="A32" s="22" t="s">
        <v>57</v>
      </c>
      <c r="B32" s="38"/>
      <c r="E32" s="39"/>
      <c r="F32" s="39"/>
      <c r="H32" s="20"/>
      <c r="L32" s="20"/>
      <c r="M32" s="20"/>
    </row>
    <row r="33" spans="1:14" outlineLevel="1" x14ac:dyDescent="0.25">
      <c r="A33" s="22" t="s">
        <v>58</v>
      </c>
      <c r="B33" s="38"/>
      <c r="E33" s="39"/>
      <c r="F33" s="39"/>
      <c r="H33" s="20"/>
      <c r="L33" s="20"/>
      <c r="M33" s="20"/>
    </row>
    <row r="34" spans="1:14" outlineLevel="1" x14ac:dyDescent="0.25">
      <c r="A34" s="22" t="s">
        <v>59</v>
      </c>
      <c r="B34" s="38"/>
      <c r="E34" s="39"/>
      <c r="F34" s="39"/>
      <c r="H34" s="20"/>
      <c r="L34" s="20"/>
      <c r="M34" s="20"/>
    </row>
    <row r="35" spans="1:14" outlineLevel="1" x14ac:dyDescent="0.25">
      <c r="A35" s="22" t="s">
        <v>60</v>
      </c>
      <c r="B35" s="40"/>
      <c r="E35" s="39"/>
      <c r="F35" s="39"/>
      <c r="H35" s="20"/>
      <c r="L35" s="20"/>
      <c r="M35" s="20"/>
    </row>
    <row r="36" spans="1:14" ht="18.75" x14ac:dyDescent="0.25">
      <c r="A36" s="33"/>
      <c r="B36" s="33" t="s">
        <v>28</v>
      </c>
      <c r="C36" s="33"/>
      <c r="D36" s="34"/>
      <c r="E36" s="34"/>
      <c r="F36" s="34"/>
      <c r="G36" s="35"/>
      <c r="H36" s="20"/>
      <c r="L36" s="20"/>
      <c r="M36" s="20"/>
    </row>
    <row r="37" spans="1:14" ht="15" customHeight="1" x14ac:dyDescent="0.25">
      <c r="A37" s="41"/>
      <c r="B37" s="42" t="s">
        <v>61</v>
      </c>
      <c r="C37" s="41" t="s">
        <v>62</v>
      </c>
      <c r="D37" s="43"/>
      <c r="E37" s="43"/>
      <c r="F37" s="43"/>
      <c r="G37" s="44"/>
      <c r="H37" s="20"/>
      <c r="L37" s="20"/>
      <c r="M37" s="20"/>
    </row>
    <row r="38" spans="1:14" x14ac:dyDescent="0.25">
      <c r="A38" s="22" t="s">
        <v>4</v>
      </c>
      <c r="B38" s="39" t="s">
        <v>946</v>
      </c>
      <c r="C38" s="100">
        <v>42798.78</v>
      </c>
      <c r="F38" s="39"/>
      <c r="H38" s="20"/>
      <c r="L38" s="20"/>
      <c r="M38" s="20"/>
    </row>
    <row r="39" spans="1:14" x14ac:dyDescent="0.25">
      <c r="A39" s="22" t="s">
        <v>63</v>
      </c>
      <c r="B39" s="39" t="s">
        <v>64</v>
      </c>
      <c r="C39" s="100">
        <v>38808.400000000001</v>
      </c>
      <c r="F39" s="39"/>
      <c r="H39" s="20"/>
      <c r="L39" s="20"/>
      <c r="M39" s="20"/>
      <c r="N39" s="51"/>
    </row>
    <row r="40" spans="1:14" outlineLevel="1" x14ac:dyDescent="0.25">
      <c r="A40" s="22" t="s">
        <v>65</v>
      </c>
      <c r="B40" s="45" t="s">
        <v>66</v>
      </c>
      <c r="C40" s="100">
        <v>42171.41</v>
      </c>
      <c r="F40" s="39"/>
      <c r="H40" s="20"/>
      <c r="L40" s="20"/>
      <c r="M40" s="20"/>
      <c r="N40" s="51"/>
    </row>
    <row r="41" spans="1:14" outlineLevel="1" x14ac:dyDescent="0.25">
      <c r="A41" s="22" t="s">
        <v>68</v>
      </c>
      <c r="B41" s="45" t="s">
        <v>69</v>
      </c>
      <c r="C41" s="100">
        <v>37878.01</v>
      </c>
      <c r="F41" s="39"/>
      <c r="H41" s="20"/>
      <c r="L41" s="20"/>
      <c r="M41" s="20"/>
      <c r="N41" s="51"/>
    </row>
    <row r="42" spans="1:14" outlineLevel="1" x14ac:dyDescent="0.25">
      <c r="A42" s="22" t="s">
        <v>70</v>
      </c>
      <c r="B42" s="45"/>
      <c r="C42" s="100"/>
      <c r="F42" s="39"/>
      <c r="H42" s="20"/>
      <c r="L42" s="20"/>
      <c r="M42" s="20"/>
      <c r="N42" s="51"/>
    </row>
    <row r="43" spans="1:14" outlineLevel="1" x14ac:dyDescent="0.25">
      <c r="A43" s="51" t="s">
        <v>1142</v>
      </c>
      <c r="B43" s="39"/>
      <c r="F43" s="39"/>
      <c r="H43" s="20"/>
      <c r="L43" s="20"/>
      <c r="M43" s="20"/>
      <c r="N43" s="51"/>
    </row>
    <row r="44" spans="1:14" ht="15" customHeight="1" x14ac:dyDescent="0.25">
      <c r="A44" s="41"/>
      <c r="B44" s="41" t="s">
        <v>71</v>
      </c>
      <c r="C44" s="41" t="s">
        <v>2228</v>
      </c>
      <c r="D44" s="41" t="s">
        <v>2299</v>
      </c>
      <c r="E44" s="41"/>
      <c r="F44" s="41" t="s">
        <v>2298</v>
      </c>
      <c r="G44" s="41" t="s">
        <v>72</v>
      </c>
      <c r="I44" s="20"/>
      <c r="J44" s="20"/>
      <c r="K44" s="51"/>
      <c r="L44" s="51"/>
      <c r="M44" s="51"/>
      <c r="N44" s="51"/>
    </row>
    <row r="45" spans="1:14" x14ac:dyDescent="0.25">
      <c r="A45" s="22" t="s">
        <v>8</v>
      </c>
      <c r="B45" s="39" t="s">
        <v>73</v>
      </c>
      <c r="C45" s="99">
        <v>0.02</v>
      </c>
      <c r="D45" s="99">
        <f>IF(OR(C38="[For completion]",C39="[For completion]"),"Please complete G.3.1.1 and G.3.1.2",(C38/C39-1-MAX(C45,F45)))</f>
        <v>8.2822584801228519E-2</v>
      </c>
      <c r="E45" s="99"/>
      <c r="F45" s="99">
        <v>0.02</v>
      </c>
      <c r="G45" s="22" t="s">
        <v>773</v>
      </c>
      <c r="H45" s="20"/>
      <c r="L45" s="20"/>
      <c r="M45" s="20"/>
      <c r="N45" s="51"/>
    </row>
    <row r="46" spans="1:14" outlineLevel="1" x14ac:dyDescent="0.25">
      <c r="A46" s="22" t="s">
        <v>74</v>
      </c>
      <c r="B46" s="37" t="s">
        <v>2882</v>
      </c>
      <c r="C46" s="99"/>
      <c r="D46" s="99">
        <v>0.1014</v>
      </c>
      <c r="E46" s="99"/>
      <c r="F46" s="99"/>
      <c r="G46" s="58"/>
      <c r="H46" s="20"/>
      <c r="L46" s="20"/>
      <c r="M46" s="20"/>
      <c r="N46" s="51"/>
    </row>
    <row r="47" spans="1:14" outlineLevel="1" x14ac:dyDescent="0.25">
      <c r="A47" s="22" t="s">
        <v>75</v>
      </c>
      <c r="B47" s="37" t="s">
        <v>76</v>
      </c>
      <c r="C47" s="99"/>
      <c r="D47" s="99"/>
      <c r="E47" s="99"/>
      <c r="F47" s="99"/>
      <c r="G47" s="58"/>
      <c r="H47" s="20"/>
      <c r="L47" s="20"/>
      <c r="M47" s="20"/>
      <c r="N47" s="51"/>
    </row>
    <row r="48" spans="1:14" outlineLevel="1" x14ac:dyDescent="0.25">
      <c r="A48" s="22" t="s">
        <v>77</v>
      </c>
      <c r="B48" s="37"/>
      <c r="C48" s="58"/>
      <c r="D48" s="58"/>
      <c r="E48" s="58"/>
      <c r="F48" s="58"/>
      <c r="G48" s="58"/>
      <c r="H48" s="20"/>
      <c r="L48" s="20"/>
      <c r="M48" s="20"/>
      <c r="N48" s="51"/>
    </row>
    <row r="49" spans="1:14" outlineLevel="1" x14ac:dyDescent="0.25">
      <c r="A49" s="22" t="s">
        <v>78</v>
      </c>
      <c r="B49" s="37"/>
      <c r="C49" s="58"/>
      <c r="D49" s="58"/>
      <c r="E49" s="58"/>
      <c r="F49" s="58"/>
      <c r="G49" s="58"/>
      <c r="H49" s="20"/>
      <c r="L49" s="20"/>
      <c r="M49" s="20"/>
      <c r="N49" s="51"/>
    </row>
    <row r="50" spans="1:14" outlineLevel="1" x14ac:dyDescent="0.25">
      <c r="A50" s="22" t="s">
        <v>79</v>
      </c>
      <c r="B50" s="37"/>
      <c r="C50" s="58"/>
      <c r="D50" s="58"/>
      <c r="E50" s="58"/>
      <c r="F50" s="58"/>
      <c r="G50" s="58"/>
      <c r="H50" s="20"/>
      <c r="L50" s="20"/>
      <c r="M50" s="20"/>
      <c r="N50" s="51"/>
    </row>
    <row r="51" spans="1:14" outlineLevel="1" x14ac:dyDescent="0.25">
      <c r="A51" s="22" t="s">
        <v>80</v>
      </c>
      <c r="B51" s="37"/>
      <c r="C51" s="58"/>
      <c r="D51" s="58"/>
      <c r="E51" s="58"/>
      <c r="F51" s="58"/>
      <c r="G51" s="58"/>
      <c r="H51" s="20"/>
      <c r="L51" s="20"/>
      <c r="M51" s="20"/>
      <c r="N51" s="51"/>
    </row>
    <row r="52" spans="1:14" ht="15" customHeight="1" x14ac:dyDescent="0.25">
      <c r="A52" s="41"/>
      <c r="B52" s="42" t="s">
        <v>81</v>
      </c>
      <c r="C52" s="41" t="s">
        <v>62</v>
      </c>
      <c r="D52" s="41"/>
      <c r="E52" s="43"/>
      <c r="F52" s="44" t="s">
        <v>82</v>
      </c>
      <c r="G52" s="44"/>
      <c r="H52" s="20"/>
      <c r="L52" s="20"/>
      <c r="M52" s="20"/>
      <c r="N52" s="51"/>
    </row>
    <row r="53" spans="1:14" x14ac:dyDescent="0.25">
      <c r="A53" s="22" t="s">
        <v>83</v>
      </c>
      <c r="B53" s="39" t="s">
        <v>84</v>
      </c>
      <c r="C53" s="100">
        <v>42098.78</v>
      </c>
      <c r="E53" s="46"/>
      <c r="F53" s="106">
        <f>IF($C$58=0,"",IF(C53="[for completion]","",C53/$C$58))</f>
        <v>0.98364439360187372</v>
      </c>
      <c r="G53" s="47"/>
      <c r="H53" s="20"/>
      <c r="L53" s="20"/>
      <c r="M53" s="20"/>
      <c r="N53" s="51"/>
    </row>
    <row r="54" spans="1:14" x14ac:dyDescent="0.25">
      <c r="A54" s="22" t="s">
        <v>85</v>
      </c>
      <c r="B54" s="39" t="s">
        <v>86</v>
      </c>
      <c r="C54" s="100"/>
      <c r="E54" s="46"/>
      <c r="F54" s="106">
        <f>IF($C$58=0,"",IF(C54="[for completion]","",C54/$C$58))</f>
        <v>0</v>
      </c>
      <c r="G54" s="47"/>
      <c r="H54" s="20"/>
      <c r="L54" s="20"/>
      <c r="M54" s="20"/>
      <c r="N54" s="51"/>
    </row>
    <row r="55" spans="1:14" x14ac:dyDescent="0.25">
      <c r="A55" s="22" t="s">
        <v>87</v>
      </c>
      <c r="B55" s="39" t="s">
        <v>88</v>
      </c>
      <c r="C55" s="100"/>
      <c r="E55" s="46"/>
      <c r="F55" s="106">
        <f>IF($C$58=0,"",IF(C55="[for completion]","",C55/$C$58))</f>
        <v>0</v>
      </c>
      <c r="G55" s="47"/>
      <c r="H55" s="20"/>
      <c r="L55" s="20"/>
      <c r="M55" s="20"/>
      <c r="N55" s="51"/>
    </row>
    <row r="56" spans="1:14" x14ac:dyDescent="0.25">
      <c r="A56" s="22" t="s">
        <v>89</v>
      </c>
      <c r="B56" s="39" t="s">
        <v>90</v>
      </c>
      <c r="C56" s="100">
        <v>700</v>
      </c>
      <c r="E56" s="46"/>
      <c r="F56" s="106">
        <f>IF($C$58=0,"",IF(C56="[for completion]","",C56/$C$58))</f>
        <v>1.6355606398126301E-2</v>
      </c>
      <c r="G56" s="47"/>
      <c r="H56" s="20"/>
      <c r="L56" s="20"/>
      <c r="M56" s="20"/>
      <c r="N56" s="51"/>
    </row>
    <row r="57" spans="1:14" x14ac:dyDescent="0.25">
      <c r="A57" s="22" t="s">
        <v>91</v>
      </c>
      <c r="B57" s="22" t="s">
        <v>92</v>
      </c>
      <c r="C57" s="100"/>
      <c r="E57" s="46"/>
      <c r="F57" s="106">
        <f>IF($C$58=0,"",IF(C57="[for completion]","",C57/$C$58))</f>
        <v>0</v>
      </c>
      <c r="G57" s="47"/>
      <c r="H57" s="20"/>
      <c r="L57" s="20"/>
      <c r="M57" s="20"/>
      <c r="N57" s="51"/>
    </row>
    <row r="58" spans="1:14" x14ac:dyDescent="0.25">
      <c r="A58" s="22" t="s">
        <v>93</v>
      </c>
      <c r="B58" s="48" t="s">
        <v>94</v>
      </c>
      <c r="C58" s="102">
        <f>SUM(C53:C57)</f>
        <v>42798.78</v>
      </c>
      <c r="D58" s="46"/>
      <c r="E58" s="46"/>
      <c r="F58" s="107">
        <f>SUM(F53:F57)</f>
        <v>1</v>
      </c>
      <c r="G58" s="47"/>
      <c r="H58" s="20"/>
      <c r="L58" s="20"/>
      <c r="M58" s="20"/>
      <c r="N58" s="51"/>
    </row>
    <row r="59" spans="1:14" outlineLevel="1" x14ac:dyDescent="0.25">
      <c r="A59" s="22" t="s">
        <v>95</v>
      </c>
      <c r="B59" s="50" t="s">
        <v>96</v>
      </c>
      <c r="C59" s="100"/>
      <c r="E59" s="46"/>
      <c r="F59" s="106">
        <f t="shared" ref="F59:F64" si="0">IF($C$58=0,"",IF(C59="[for completion]","",C59/$C$58))</f>
        <v>0</v>
      </c>
      <c r="G59" s="47"/>
      <c r="H59" s="20"/>
      <c r="L59" s="20"/>
      <c r="M59" s="20"/>
      <c r="N59" s="51"/>
    </row>
    <row r="60" spans="1:14" outlineLevel="1" x14ac:dyDescent="0.25">
      <c r="A60" s="22" t="s">
        <v>97</v>
      </c>
      <c r="B60" s="50" t="s">
        <v>96</v>
      </c>
      <c r="C60" s="100"/>
      <c r="E60" s="46"/>
      <c r="F60" s="106">
        <f t="shared" si="0"/>
        <v>0</v>
      </c>
      <c r="G60" s="47"/>
      <c r="H60" s="20"/>
      <c r="L60" s="20"/>
      <c r="M60" s="20"/>
      <c r="N60" s="51"/>
    </row>
    <row r="61" spans="1:14" outlineLevel="1" x14ac:dyDescent="0.25">
      <c r="A61" s="22" t="s">
        <v>98</v>
      </c>
      <c r="B61" s="50" t="s">
        <v>96</v>
      </c>
      <c r="C61" s="100"/>
      <c r="E61" s="46"/>
      <c r="F61" s="106">
        <f t="shared" si="0"/>
        <v>0</v>
      </c>
      <c r="G61" s="47"/>
      <c r="H61" s="20"/>
      <c r="L61" s="20"/>
      <c r="M61" s="20"/>
      <c r="N61" s="51"/>
    </row>
    <row r="62" spans="1:14" outlineLevel="1" x14ac:dyDescent="0.25">
      <c r="A62" s="22" t="s">
        <v>99</v>
      </c>
      <c r="B62" s="50" t="s">
        <v>96</v>
      </c>
      <c r="C62" s="100"/>
      <c r="E62" s="46"/>
      <c r="F62" s="106">
        <f t="shared" si="0"/>
        <v>0</v>
      </c>
      <c r="G62" s="47"/>
      <c r="H62" s="20"/>
      <c r="L62" s="20"/>
      <c r="M62" s="20"/>
      <c r="N62" s="51"/>
    </row>
    <row r="63" spans="1:14" outlineLevel="1" x14ac:dyDescent="0.25">
      <c r="A63" s="22" t="s">
        <v>100</v>
      </c>
      <c r="B63" s="50" t="s">
        <v>96</v>
      </c>
      <c r="C63" s="100"/>
      <c r="E63" s="46"/>
      <c r="F63" s="106">
        <f t="shared" si="0"/>
        <v>0</v>
      </c>
      <c r="G63" s="47"/>
      <c r="H63" s="20"/>
      <c r="L63" s="20"/>
      <c r="M63" s="20"/>
      <c r="N63" s="51"/>
    </row>
    <row r="64" spans="1:14" outlineLevel="1" x14ac:dyDescent="0.25">
      <c r="A64" s="22" t="s">
        <v>101</v>
      </c>
      <c r="B64" s="50" t="s">
        <v>96</v>
      </c>
      <c r="C64" s="103"/>
      <c r="D64" s="51"/>
      <c r="E64" s="51"/>
      <c r="F64" s="106">
        <f t="shared" si="0"/>
        <v>0</v>
      </c>
      <c r="G64" s="49"/>
      <c r="H64" s="20"/>
      <c r="L64" s="20"/>
      <c r="M64" s="20"/>
      <c r="N64" s="51"/>
    </row>
    <row r="65" spans="1:14" ht="15" customHeight="1" x14ac:dyDescent="0.25">
      <c r="A65" s="41"/>
      <c r="B65" s="42" t="s">
        <v>102</v>
      </c>
      <c r="C65" s="81" t="s">
        <v>957</v>
      </c>
      <c r="D65" s="81" t="s">
        <v>958</v>
      </c>
      <c r="E65" s="43"/>
      <c r="F65" s="44" t="s">
        <v>103</v>
      </c>
      <c r="G65" s="52" t="s">
        <v>104</v>
      </c>
      <c r="H65" s="20"/>
      <c r="L65" s="20"/>
      <c r="M65" s="20"/>
      <c r="N65" s="51"/>
    </row>
    <row r="66" spans="1:14" x14ac:dyDescent="0.25">
      <c r="A66" s="22" t="s">
        <v>105</v>
      </c>
      <c r="B66" s="39" t="s">
        <v>1030</v>
      </c>
      <c r="C66" s="104">
        <v>24.12</v>
      </c>
      <c r="D66" s="104" t="s">
        <v>773</v>
      </c>
      <c r="E66" s="36"/>
      <c r="F66" s="53"/>
      <c r="G66" s="54"/>
      <c r="H66" s="20"/>
      <c r="L66" s="20"/>
      <c r="M66" s="20"/>
      <c r="N66" s="51"/>
    </row>
    <row r="67" spans="1:14" x14ac:dyDescent="0.25">
      <c r="B67" s="39"/>
      <c r="E67" s="36"/>
      <c r="F67" s="53"/>
      <c r="G67" s="54"/>
      <c r="H67" s="20"/>
      <c r="L67" s="20"/>
      <c r="M67" s="20"/>
      <c r="N67" s="51"/>
    </row>
    <row r="68" spans="1:14" x14ac:dyDescent="0.25">
      <c r="B68" s="39" t="s">
        <v>951</v>
      </c>
      <c r="C68" s="36"/>
      <c r="D68" s="36"/>
      <c r="E68" s="36"/>
      <c r="F68" s="54"/>
      <c r="G68" s="54"/>
      <c r="H68" s="20"/>
      <c r="L68" s="20"/>
      <c r="M68" s="20"/>
      <c r="N68" s="51"/>
    </row>
    <row r="69" spans="1:14" x14ac:dyDescent="0.25">
      <c r="B69" s="39" t="s">
        <v>107</v>
      </c>
      <c r="E69" s="36"/>
      <c r="F69" s="54"/>
      <c r="G69" s="54"/>
      <c r="H69" s="20"/>
      <c r="L69" s="20"/>
      <c r="M69" s="20"/>
      <c r="N69" s="51"/>
    </row>
    <row r="70" spans="1:14" x14ac:dyDescent="0.25">
      <c r="A70" s="22" t="s">
        <v>108</v>
      </c>
      <c r="B70" s="18" t="s">
        <v>1117</v>
      </c>
      <c r="C70" s="100">
        <v>5.41</v>
      </c>
      <c r="D70" s="100" t="s">
        <v>773</v>
      </c>
      <c r="E70" s="18"/>
      <c r="F70" s="106">
        <f t="shared" ref="F70:F76" si="1">IF($C$77=0,"",IF(C70="[for completion]","",C70/$C$77))</f>
        <v>1.2640550184035663E-4</v>
      </c>
      <c r="G70" s="106" t="str">
        <f>IF($D$77=0,"",IF(D70="[Mark as ND1 if not relevant]","",D70/$D$77))</f>
        <v/>
      </c>
      <c r="H70" s="20"/>
      <c r="L70" s="20"/>
      <c r="M70" s="20"/>
      <c r="N70" s="51"/>
    </row>
    <row r="71" spans="1:14" x14ac:dyDescent="0.25">
      <c r="A71" s="22" t="s">
        <v>109</v>
      </c>
      <c r="B71" s="18" t="s">
        <v>1118</v>
      </c>
      <c r="C71" s="100">
        <v>718.74</v>
      </c>
      <c r="D71" s="100" t="s">
        <v>773</v>
      </c>
      <c r="E71" s="18"/>
      <c r="F71" s="106">
        <f t="shared" si="1"/>
        <v>1.6793473270376693E-2</v>
      </c>
      <c r="G71" s="106" t="str">
        <f t="shared" ref="G71:G76" si="2">IF($D$77=0,"",IF(D71="[Mark as ND1 if not relevant]","",D71/$D$77))</f>
        <v/>
      </c>
      <c r="H71" s="20"/>
      <c r="L71" s="20"/>
      <c r="M71" s="20"/>
      <c r="N71" s="51"/>
    </row>
    <row r="72" spans="1:14" x14ac:dyDescent="0.25">
      <c r="A72" s="22" t="s">
        <v>110</v>
      </c>
      <c r="B72" s="18" t="s">
        <v>1119</v>
      </c>
      <c r="C72" s="100">
        <v>43.12</v>
      </c>
      <c r="D72" s="100" t="s">
        <v>773</v>
      </c>
      <c r="E72" s="18"/>
      <c r="F72" s="106">
        <f t="shared" si="1"/>
        <v>1.0075055895297925E-3</v>
      </c>
      <c r="G72" s="106" t="str">
        <f t="shared" si="2"/>
        <v/>
      </c>
      <c r="H72" s="20"/>
      <c r="L72" s="20"/>
      <c r="M72" s="20"/>
      <c r="N72" s="51"/>
    </row>
    <row r="73" spans="1:14" x14ac:dyDescent="0.25">
      <c r="A73" s="22" t="s">
        <v>111</v>
      </c>
      <c r="B73" s="18" t="s">
        <v>1120</v>
      </c>
      <c r="C73" s="100">
        <v>65.94</v>
      </c>
      <c r="D73" s="100" t="s">
        <v>773</v>
      </c>
      <c r="E73" s="18"/>
      <c r="F73" s="106">
        <f t="shared" si="1"/>
        <v>1.5406984826900397E-3</v>
      </c>
      <c r="G73" s="106" t="str">
        <f t="shared" si="2"/>
        <v/>
      </c>
      <c r="H73" s="20"/>
      <c r="L73" s="20"/>
      <c r="M73" s="20"/>
      <c r="N73" s="51"/>
    </row>
    <row r="74" spans="1:14" x14ac:dyDescent="0.25">
      <c r="A74" s="22" t="s">
        <v>112</v>
      </c>
      <c r="B74" s="18" t="s">
        <v>1121</v>
      </c>
      <c r="C74" s="100">
        <v>89.14</v>
      </c>
      <c r="D74" s="100" t="s">
        <v>773</v>
      </c>
      <c r="E74" s="18"/>
      <c r="F74" s="106">
        <f t="shared" si="1"/>
        <v>2.0827701356838056E-3</v>
      </c>
      <c r="G74" s="106" t="str">
        <f t="shared" si="2"/>
        <v/>
      </c>
      <c r="H74" s="20"/>
      <c r="L74" s="20"/>
      <c r="M74" s="20"/>
      <c r="N74" s="51"/>
    </row>
    <row r="75" spans="1:14" x14ac:dyDescent="0.25">
      <c r="A75" s="22" t="s">
        <v>113</v>
      </c>
      <c r="B75" s="18" t="s">
        <v>1122</v>
      </c>
      <c r="C75" s="100">
        <v>904.49</v>
      </c>
      <c r="D75" s="100" t="s">
        <v>773</v>
      </c>
      <c r="E75" s="18"/>
      <c r="F75" s="106">
        <f t="shared" si="1"/>
        <v>2.1133551267945316E-2</v>
      </c>
      <c r="G75" s="106" t="str">
        <f t="shared" si="2"/>
        <v/>
      </c>
      <c r="H75" s="20"/>
      <c r="L75" s="20"/>
      <c r="M75" s="20"/>
      <c r="N75" s="51"/>
    </row>
    <row r="76" spans="1:14" x14ac:dyDescent="0.25">
      <c r="A76" s="22" t="s">
        <v>114</v>
      </c>
      <c r="B76" s="18" t="s">
        <v>1123</v>
      </c>
      <c r="C76" s="100">
        <v>40971.93</v>
      </c>
      <c r="D76" s="100" t="s">
        <v>773</v>
      </c>
      <c r="E76" s="18"/>
      <c r="F76" s="106">
        <f t="shared" si="1"/>
        <v>0.95731559575193392</v>
      </c>
      <c r="G76" s="106" t="str">
        <f t="shared" si="2"/>
        <v/>
      </c>
      <c r="H76" s="20"/>
      <c r="L76" s="20"/>
      <c r="M76" s="20"/>
      <c r="N76" s="51"/>
    </row>
    <row r="77" spans="1:14" x14ac:dyDescent="0.25">
      <c r="A77" s="22" t="s">
        <v>115</v>
      </c>
      <c r="B77" s="55" t="s">
        <v>94</v>
      </c>
      <c r="C77" s="102">
        <f>SUM(C70:C76)</f>
        <v>42798.770000000004</v>
      </c>
      <c r="D77" s="102">
        <f>SUM(D70:D76)</f>
        <v>0</v>
      </c>
      <c r="E77" s="39"/>
      <c r="F77" s="107">
        <f>SUM(F70:F76)</f>
        <v>0.99999999999999989</v>
      </c>
      <c r="G77" s="107">
        <f>SUM(G70:G76)</f>
        <v>0</v>
      </c>
      <c r="H77" s="20"/>
      <c r="L77" s="20"/>
      <c r="M77" s="20"/>
      <c r="N77" s="51"/>
    </row>
    <row r="78" spans="1:14" outlineLevel="1" x14ac:dyDescent="0.25">
      <c r="A78" s="22" t="s">
        <v>116</v>
      </c>
      <c r="B78" s="56" t="s">
        <v>117</v>
      </c>
      <c r="C78" s="102"/>
      <c r="D78" s="102"/>
      <c r="E78" s="39"/>
      <c r="F78" s="106">
        <f>IF($C$77=0,"",IF(C78="[for completion]","",C78/$C$77))</f>
        <v>0</v>
      </c>
      <c r="G78" s="106" t="str">
        <f t="shared" ref="G78:G87" si="3">IF($D$77=0,"",IF(D78="[for completion]","",D78/$D$77))</f>
        <v/>
      </c>
      <c r="H78" s="20"/>
      <c r="L78" s="20"/>
      <c r="M78" s="20"/>
      <c r="N78" s="51"/>
    </row>
    <row r="79" spans="1:14" outlineLevel="1" x14ac:dyDescent="0.25">
      <c r="A79" s="22" t="s">
        <v>118</v>
      </c>
      <c r="B79" s="56" t="s">
        <v>119</v>
      </c>
      <c r="C79" s="102"/>
      <c r="D79" s="102"/>
      <c r="E79" s="39"/>
      <c r="F79" s="106">
        <f t="shared" ref="F79:F87" si="4">IF($C$77=0,"",IF(C79="[for completion]","",C79/$C$77))</f>
        <v>0</v>
      </c>
      <c r="G79" s="106" t="str">
        <f t="shared" si="3"/>
        <v/>
      </c>
      <c r="H79" s="20"/>
      <c r="L79" s="20"/>
      <c r="M79" s="20"/>
      <c r="N79" s="51"/>
    </row>
    <row r="80" spans="1:14" outlineLevel="1" x14ac:dyDescent="0.25">
      <c r="A80" s="22" t="s">
        <v>120</v>
      </c>
      <c r="B80" s="56" t="s">
        <v>121</v>
      </c>
      <c r="C80" s="102"/>
      <c r="D80" s="102"/>
      <c r="E80" s="39"/>
      <c r="F80" s="106">
        <f t="shared" si="4"/>
        <v>0</v>
      </c>
      <c r="G80" s="106" t="str">
        <f t="shared" si="3"/>
        <v/>
      </c>
      <c r="H80" s="20"/>
      <c r="L80" s="20"/>
      <c r="M80" s="20"/>
      <c r="N80" s="51"/>
    </row>
    <row r="81" spans="1:14" outlineLevel="1" x14ac:dyDescent="0.25">
      <c r="A81" s="22" t="s">
        <v>122</v>
      </c>
      <c r="B81" s="56" t="s">
        <v>123</v>
      </c>
      <c r="C81" s="102"/>
      <c r="D81" s="102"/>
      <c r="E81" s="39"/>
      <c r="F81" s="106">
        <f t="shared" si="4"/>
        <v>0</v>
      </c>
      <c r="G81" s="106" t="str">
        <f t="shared" si="3"/>
        <v/>
      </c>
      <c r="H81" s="20"/>
      <c r="L81" s="20"/>
      <c r="M81" s="20"/>
      <c r="N81" s="51"/>
    </row>
    <row r="82" spans="1:14" outlineLevel="1" x14ac:dyDescent="0.25">
      <c r="A82" s="22" t="s">
        <v>124</v>
      </c>
      <c r="B82" s="56" t="s">
        <v>125</v>
      </c>
      <c r="C82" s="102"/>
      <c r="D82" s="102"/>
      <c r="E82" s="39"/>
      <c r="F82" s="106">
        <f t="shared" si="4"/>
        <v>0</v>
      </c>
      <c r="G82" s="106" t="str">
        <f t="shared" si="3"/>
        <v/>
      </c>
      <c r="H82" s="20"/>
      <c r="L82" s="20"/>
      <c r="M82" s="20"/>
      <c r="N82" s="51"/>
    </row>
    <row r="83" spans="1:14" outlineLevel="1" x14ac:dyDescent="0.25">
      <c r="A83" s="22" t="s">
        <v>126</v>
      </c>
      <c r="B83" s="56"/>
      <c r="C83" s="46"/>
      <c r="D83" s="46"/>
      <c r="E83" s="39"/>
      <c r="F83" s="47"/>
      <c r="G83" s="47"/>
      <c r="H83" s="20"/>
      <c r="L83" s="20"/>
      <c r="M83" s="20"/>
      <c r="N83" s="51"/>
    </row>
    <row r="84" spans="1:14" outlineLevel="1" x14ac:dyDescent="0.25">
      <c r="A84" s="22" t="s">
        <v>127</v>
      </c>
      <c r="B84" s="56"/>
      <c r="C84" s="46"/>
      <c r="D84" s="46"/>
      <c r="E84" s="39"/>
      <c r="F84" s="47"/>
      <c r="G84" s="47"/>
      <c r="H84" s="20"/>
      <c r="L84" s="20"/>
      <c r="M84" s="20"/>
      <c r="N84" s="51"/>
    </row>
    <row r="85" spans="1:14" outlineLevel="1" x14ac:dyDescent="0.25">
      <c r="A85" s="22" t="s">
        <v>128</v>
      </c>
      <c r="B85" s="56"/>
      <c r="C85" s="46"/>
      <c r="D85" s="46"/>
      <c r="E85" s="39"/>
      <c r="F85" s="47"/>
      <c r="G85" s="47"/>
      <c r="H85" s="20"/>
      <c r="L85" s="20"/>
      <c r="M85" s="20"/>
      <c r="N85" s="51"/>
    </row>
    <row r="86" spans="1:14" outlineLevel="1" x14ac:dyDescent="0.25">
      <c r="A86" s="22" t="s">
        <v>129</v>
      </c>
      <c r="B86" s="55"/>
      <c r="C86" s="46"/>
      <c r="D86" s="46"/>
      <c r="E86" s="39"/>
      <c r="F86" s="47">
        <f t="shared" si="4"/>
        <v>0</v>
      </c>
      <c r="G86" s="47" t="str">
        <f t="shared" si="3"/>
        <v/>
      </c>
      <c r="H86" s="20"/>
      <c r="L86" s="20"/>
      <c r="M86" s="20"/>
      <c r="N86" s="51"/>
    </row>
    <row r="87" spans="1:14" outlineLevel="1" x14ac:dyDescent="0.25">
      <c r="A87" s="22" t="s">
        <v>130</v>
      </c>
      <c r="B87" s="56"/>
      <c r="C87" s="46"/>
      <c r="D87" s="46"/>
      <c r="E87" s="39"/>
      <c r="F87" s="47">
        <f t="shared" si="4"/>
        <v>0</v>
      </c>
      <c r="G87" s="47" t="str">
        <f t="shared" si="3"/>
        <v/>
      </c>
      <c r="H87" s="20"/>
      <c r="L87" s="20"/>
      <c r="M87" s="20"/>
      <c r="N87" s="51"/>
    </row>
    <row r="88" spans="1:14" ht="15" customHeight="1" x14ac:dyDescent="0.25">
      <c r="A88" s="41"/>
      <c r="B88" s="42" t="s">
        <v>131</v>
      </c>
      <c r="C88" s="81" t="s">
        <v>959</v>
      </c>
      <c r="D88" s="81" t="s">
        <v>960</v>
      </c>
      <c r="E88" s="43"/>
      <c r="F88" s="44" t="s">
        <v>132</v>
      </c>
      <c r="G88" s="41" t="s">
        <v>133</v>
      </c>
      <c r="H88" s="20"/>
      <c r="L88" s="20"/>
      <c r="M88" s="20"/>
      <c r="N88" s="51"/>
    </row>
    <row r="89" spans="1:14" x14ac:dyDescent="0.25">
      <c r="A89" s="22" t="s">
        <v>134</v>
      </c>
      <c r="B89" s="39" t="s">
        <v>106</v>
      </c>
      <c r="C89" s="104">
        <v>3.34</v>
      </c>
      <c r="D89" s="104" t="s">
        <v>773</v>
      </c>
      <c r="E89" s="36"/>
      <c r="F89" s="112"/>
      <c r="G89" s="113"/>
      <c r="H89" s="20"/>
      <c r="L89" s="20"/>
      <c r="M89" s="20"/>
      <c r="N89" s="51"/>
    </row>
    <row r="90" spans="1:14" x14ac:dyDescent="0.25">
      <c r="B90" s="39"/>
      <c r="C90" s="104"/>
      <c r="D90" s="104"/>
      <c r="E90" s="36"/>
      <c r="F90" s="112"/>
      <c r="G90" s="113"/>
      <c r="H90" s="20"/>
      <c r="L90" s="20"/>
      <c r="M90" s="20"/>
      <c r="N90" s="51"/>
    </row>
    <row r="91" spans="1:14" x14ac:dyDescent="0.25">
      <c r="B91" s="39" t="s">
        <v>952</v>
      </c>
      <c r="C91" s="111"/>
      <c r="D91" s="111"/>
      <c r="E91" s="36"/>
      <c r="F91" s="113"/>
      <c r="G91" s="113"/>
      <c r="H91" s="20"/>
      <c r="L91" s="20"/>
      <c r="M91" s="20"/>
      <c r="N91" s="51"/>
    </row>
    <row r="92" spans="1:14" x14ac:dyDescent="0.25">
      <c r="A92" s="22" t="s">
        <v>135</v>
      </c>
      <c r="B92" s="39" t="s">
        <v>107</v>
      </c>
      <c r="C92" s="104"/>
      <c r="D92" s="104"/>
      <c r="E92" s="36"/>
      <c r="F92" s="113"/>
      <c r="G92" s="113"/>
      <c r="H92" s="20"/>
      <c r="L92" s="20"/>
      <c r="M92" s="20"/>
      <c r="N92" s="51"/>
    </row>
    <row r="93" spans="1:14" x14ac:dyDescent="0.25">
      <c r="A93" s="22" t="s">
        <v>136</v>
      </c>
      <c r="B93" s="18" t="s">
        <v>1117</v>
      </c>
      <c r="C93" s="100">
        <v>707.5</v>
      </c>
      <c r="D93" s="100" t="s">
        <v>773</v>
      </c>
      <c r="E93" s="18"/>
      <c r="F93" s="106">
        <f>IF($C$100=0,"",IF(C93="[for completion]","",IF(C93="","",C93/$C$100)))</f>
        <v>1.8230603346649187E-2</v>
      </c>
      <c r="G93" s="106" t="str">
        <f>IF($D$100=0,"",IF(D93="[Mark as ND1 if not relevant]","",IF(D93="","",D93/$D$100)))</f>
        <v/>
      </c>
      <c r="H93" s="20"/>
      <c r="L93" s="20"/>
      <c r="M93" s="20"/>
      <c r="N93" s="51"/>
    </row>
    <row r="94" spans="1:14" x14ac:dyDescent="0.25">
      <c r="A94" s="22" t="s">
        <v>137</v>
      </c>
      <c r="B94" s="18" t="s">
        <v>1118</v>
      </c>
      <c r="C94" s="100">
        <v>15892.75</v>
      </c>
      <c r="D94" s="100" t="s">
        <v>773</v>
      </c>
      <c r="E94" s="18"/>
      <c r="F94" s="106">
        <f t="shared" ref="F94:F99" si="5">IF($C$100=0,"",IF(C94="[for completion]","",IF(C94="","",C94/$C$100)))</f>
        <v>0.40951861673139067</v>
      </c>
      <c r="G94" s="106" t="str">
        <f t="shared" ref="G94:G99" si="6">IF($D$100=0,"",IF(D94="[Mark as ND1 if not relevant]","",IF(D94="","",D94/$D$100)))</f>
        <v/>
      </c>
      <c r="H94" s="20"/>
      <c r="L94" s="20"/>
      <c r="M94" s="20"/>
      <c r="N94" s="51"/>
    </row>
    <row r="95" spans="1:14" x14ac:dyDescent="0.25">
      <c r="A95" s="22" t="s">
        <v>138</v>
      </c>
      <c r="B95" s="18" t="s">
        <v>1119</v>
      </c>
      <c r="C95" s="100">
        <v>1355.42</v>
      </c>
      <c r="D95" s="100" t="s">
        <v>773</v>
      </c>
      <c r="E95" s="18"/>
      <c r="F95" s="106">
        <f t="shared" si="5"/>
        <v>3.4925970866593985E-2</v>
      </c>
      <c r="G95" s="106" t="str">
        <f t="shared" si="6"/>
        <v/>
      </c>
      <c r="H95" s="20"/>
      <c r="L95" s="20"/>
      <c r="M95" s="20"/>
      <c r="N95" s="51"/>
    </row>
    <row r="96" spans="1:14" x14ac:dyDescent="0.25">
      <c r="A96" s="22" t="s">
        <v>139</v>
      </c>
      <c r="B96" s="18" t="s">
        <v>1120</v>
      </c>
      <c r="C96" s="100">
        <v>9383.7199999999993</v>
      </c>
      <c r="D96" s="100" t="s">
        <v>773</v>
      </c>
      <c r="E96" s="18"/>
      <c r="F96" s="106">
        <f t="shared" si="5"/>
        <v>0.24179629291310092</v>
      </c>
      <c r="G96" s="106" t="str">
        <f t="shared" si="6"/>
        <v/>
      </c>
      <c r="H96" s="20"/>
      <c r="L96" s="20"/>
      <c r="M96" s="20"/>
      <c r="N96" s="51"/>
    </row>
    <row r="97" spans="1:14" x14ac:dyDescent="0.25">
      <c r="A97" s="22" t="s">
        <v>140</v>
      </c>
      <c r="B97" s="18" t="s">
        <v>1121</v>
      </c>
      <c r="C97" s="100">
        <v>8564.51</v>
      </c>
      <c r="D97" s="100" t="s">
        <v>773</v>
      </c>
      <c r="E97" s="18"/>
      <c r="F97" s="106">
        <f t="shared" si="5"/>
        <v>0.22068718681047411</v>
      </c>
      <c r="G97" s="106" t="str">
        <f t="shared" si="6"/>
        <v/>
      </c>
      <c r="H97" s="20"/>
      <c r="L97" s="20"/>
      <c r="M97" s="20"/>
    </row>
    <row r="98" spans="1:14" x14ac:dyDescent="0.25">
      <c r="A98" s="22" t="s">
        <v>141</v>
      </c>
      <c r="B98" s="18" t="s">
        <v>1122</v>
      </c>
      <c r="C98" s="100">
        <v>1951.21</v>
      </c>
      <c r="D98" s="100" t="s">
        <v>773</v>
      </c>
      <c r="E98" s="18"/>
      <c r="F98" s="106">
        <f t="shared" si="5"/>
        <v>5.0278071457265532E-2</v>
      </c>
      <c r="G98" s="106" t="str">
        <f t="shared" si="6"/>
        <v/>
      </c>
      <c r="H98" s="20"/>
      <c r="L98" s="20"/>
      <c r="M98" s="20"/>
    </row>
    <row r="99" spans="1:14" x14ac:dyDescent="0.25">
      <c r="A99" s="22" t="s">
        <v>142</v>
      </c>
      <c r="B99" s="18" t="s">
        <v>1123</v>
      </c>
      <c r="C99" s="100">
        <v>953.26</v>
      </c>
      <c r="D99" s="100" t="s">
        <v>773</v>
      </c>
      <c r="E99" s="18"/>
      <c r="F99" s="106">
        <f t="shared" si="5"/>
        <v>2.456325787452552E-2</v>
      </c>
      <c r="G99" s="106" t="str">
        <f t="shared" si="6"/>
        <v/>
      </c>
      <c r="H99" s="20"/>
      <c r="L99" s="20"/>
      <c r="M99" s="20"/>
    </row>
    <row r="100" spans="1:14" x14ac:dyDescent="0.25">
      <c r="A100" s="22" t="s">
        <v>143</v>
      </c>
      <c r="B100" s="55" t="s">
        <v>94</v>
      </c>
      <c r="C100" s="102">
        <f>SUM(C93:C99)</f>
        <v>38808.370000000003</v>
      </c>
      <c r="D100" s="102">
        <f>SUM(D93:D99)</f>
        <v>0</v>
      </c>
      <c r="E100" s="39"/>
      <c r="F100" s="107">
        <f>SUM(F93:F99)</f>
        <v>0.99999999999999989</v>
      </c>
      <c r="G100" s="107">
        <f>SUM(G93:G99)</f>
        <v>0</v>
      </c>
      <c r="H100" s="20"/>
      <c r="L100" s="20"/>
      <c r="M100" s="20"/>
    </row>
    <row r="101" spans="1:14" outlineLevel="1" x14ac:dyDescent="0.25">
      <c r="A101" s="22" t="s">
        <v>144</v>
      </c>
      <c r="B101" s="56" t="s">
        <v>117</v>
      </c>
      <c r="C101" s="102"/>
      <c r="D101" s="102"/>
      <c r="E101" s="39"/>
      <c r="F101" s="106">
        <f>IF($C$100=0,"",IF(C101="[for completion]","",C101/$C$100))</f>
        <v>0</v>
      </c>
      <c r="G101" s="106" t="str">
        <f>IF($D$100=0,"",IF(D101="[for completion]","",D101/$D$100))</f>
        <v/>
      </c>
      <c r="H101" s="20"/>
      <c r="L101" s="20"/>
      <c r="M101" s="20"/>
    </row>
    <row r="102" spans="1:14" outlineLevel="1" x14ac:dyDescent="0.25">
      <c r="A102" s="22" t="s">
        <v>145</v>
      </c>
      <c r="B102" s="56" t="s">
        <v>119</v>
      </c>
      <c r="C102" s="102"/>
      <c r="D102" s="102"/>
      <c r="E102" s="39"/>
      <c r="F102" s="106">
        <f>IF($C$100=0,"",IF(C102="[for completion]","",C102/$C$100))</f>
        <v>0</v>
      </c>
      <c r="G102" s="106" t="str">
        <f>IF($D$100=0,"",IF(D102="[for completion]","",D102/$D$100))</f>
        <v/>
      </c>
      <c r="H102" s="20"/>
      <c r="L102" s="20"/>
      <c r="M102" s="20"/>
    </row>
    <row r="103" spans="1:14" outlineLevel="1" x14ac:dyDescent="0.25">
      <c r="A103" s="22" t="s">
        <v>146</v>
      </c>
      <c r="B103" s="56" t="s">
        <v>121</v>
      </c>
      <c r="C103" s="102"/>
      <c r="D103" s="102"/>
      <c r="E103" s="39"/>
      <c r="F103" s="106">
        <f>IF($C$100=0,"",IF(C103="[for completion]","",C103/$C$100))</f>
        <v>0</v>
      </c>
      <c r="G103" s="106" t="str">
        <f>IF($D$100=0,"",IF(D103="[for completion]","",D103/$D$100))</f>
        <v/>
      </c>
      <c r="H103" s="20"/>
      <c r="L103" s="20"/>
      <c r="M103" s="20"/>
    </row>
    <row r="104" spans="1:14" outlineLevel="1" x14ac:dyDescent="0.25">
      <c r="A104" s="22" t="s">
        <v>147</v>
      </c>
      <c r="B104" s="56" t="s">
        <v>123</v>
      </c>
      <c r="C104" s="102"/>
      <c r="D104" s="102"/>
      <c r="E104" s="39"/>
      <c r="F104" s="106">
        <f>IF($C$100=0,"",IF(C104="[for completion]","",C104/$C$100))</f>
        <v>0</v>
      </c>
      <c r="G104" s="106" t="str">
        <f>IF($D$100=0,"",IF(D104="[for completion]","",D104/$D$100))</f>
        <v/>
      </c>
      <c r="H104" s="20"/>
      <c r="L104" s="20"/>
      <c r="M104" s="20"/>
    </row>
    <row r="105" spans="1:14" outlineLevel="1" x14ac:dyDescent="0.25">
      <c r="A105" s="22" t="s">
        <v>148</v>
      </c>
      <c r="B105" s="56" t="s">
        <v>125</v>
      </c>
      <c r="C105" s="102"/>
      <c r="D105" s="102"/>
      <c r="E105" s="39"/>
      <c r="F105" s="106">
        <f>IF($C$100=0,"",IF(C105="[for completion]","",C105/$C$100))</f>
        <v>0</v>
      </c>
      <c r="G105" s="106" t="str">
        <f>IF($D$100=0,"",IF(D105="[for completion]","",D105/$D$100))</f>
        <v/>
      </c>
      <c r="H105" s="20"/>
      <c r="L105" s="20"/>
      <c r="M105" s="20"/>
    </row>
    <row r="106" spans="1:14" outlineLevel="1" x14ac:dyDescent="0.25">
      <c r="A106" s="22" t="s">
        <v>149</v>
      </c>
      <c r="B106" s="56"/>
      <c r="C106" s="46"/>
      <c r="D106" s="46"/>
      <c r="E106" s="39"/>
      <c r="F106" s="47"/>
      <c r="G106" s="47"/>
      <c r="H106" s="20"/>
      <c r="L106" s="20"/>
      <c r="M106" s="20"/>
    </row>
    <row r="107" spans="1:14" outlineLevel="1" x14ac:dyDescent="0.25">
      <c r="A107" s="22" t="s">
        <v>150</v>
      </c>
      <c r="B107" s="56"/>
      <c r="C107" s="46"/>
      <c r="D107" s="46"/>
      <c r="E107" s="39"/>
      <c r="F107" s="47"/>
      <c r="G107" s="47"/>
      <c r="H107" s="20"/>
      <c r="L107" s="20"/>
      <c r="M107" s="20"/>
    </row>
    <row r="108" spans="1:14" outlineLevel="1" x14ac:dyDescent="0.25">
      <c r="A108" s="22" t="s">
        <v>151</v>
      </c>
      <c r="B108" s="55"/>
      <c r="C108" s="46"/>
      <c r="D108" s="46"/>
      <c r="E108" s="39"/>
      <c r="F108" s="47"/>
      <c r="G108" s="47"/>
      <c r="H108" s="20"/>
      <c r="L108" s="20"/>
      <c r="M108" s="20"/>
    </row>
    <row r="109" spans="1:14" outlineLevel="1" x14ac:dyDescent="0.25">
      <c r="A109" s="22" t="s">
        <v>152</v>
      </c>
      <c r="B109" s="56"/>
      <c r="C109" s="46"/>
      <c r="D109" s="46"/>
      <c r="E109" s="39"/>
      <c r="F109" s="47"/>
      <c r="G109" s="47"/>
      <c r="H109" s="20"/>
      <c r="L109" s="20"/>
      <c r="M109" s="20"/>
    </row>
    <row r="110" spans="1:14" outlineLevel="1" x14ac:dyDescent="0.25">
      <c r="A110" s="22" t="s">
        <v>153</v>
      </c>
      <c r="B110" s="56"/>
      <c r="C110" s="46"/>
      <c r="D110" s="46"/>
      <c r="E110" s="39"/>
      <c r="F110" s="47"/>
      <c r="G110" s="47"/>
      <c r="H110" s="20"/>
      <c r="L110" s="20"/>
      <c r="M110" s="20"/>
    </row>
    <row r="111" spans="1:14" ht="15" customHeight="1" x14ac:dyDescent="0.25">
      <c r="A111" s="41"/>
      <c r="B111" s="105" t="s">
        <v>1140</v>
      </c>
      <c r="C111" s="44" t="s">
        <v>154</v>
      </c>
      <c r="D111" s="44" t="s">
        <v>155</v>
      </c>
      <c r="E111" s="43"/>
      <c r="F111" s="44" t="s">
        <v>156</v>
      </c>
      <c r="G111" s="44" t="s">
        <v>157</v>
      </c>
      <c r="H111" s="20"/>
      <c r="L111" s="20"/>
      <c r="M111" s="20"/>
    </row>
    <row r="112" spans="1:14" s="57" customFormat="1" x14ac:dyDescent="0.25">
      <c r="A112" s="22" t="s">
        <v>158</v>
      </c>
      <c r="B112" s="39" t="s">
        <v>159</v>
      </c>
      <c r="C112" s="100"/>
      <c r="D112" s="100"/>
      <c r="E112" s="47"/>
      <c r="F112" s="106" t="str">
        <f t="shared" ref="F112:F129" si="7">IF($C$130=0,"",IF(C112="[for completion]","",IF(C112="","",C112/$C$130)))</f>
        <v/>
      </c>
      <c r="G112" s="106" t="str">
        <f t="shared" ref="G112:G129" si="8">IF($D$130=0,"",IF(D112="[for completion]","",IF(D112="","",D112/$D$130)))</f>
        <v/>
      </c>
      <c r="I112" s="22"/>
      <c r="J112" s="22"/>
      <c r="K112" s="22"/>
      <c r="L112" s="20" t="s">
        <v>1126</v>
      </c>
      <c r="M112" s="20"/>
      <c r="N112" s="20"/>
    </row>
    <row r="113" spans="1:14" s="57" customFormat="1" x14ac:dyDescent="0.25">
      <c r="A113" s="22" t="s">
        <v>160</v>
      </c>
      <c r="B113" s="39" t="s">
        <v>1127</v>
      </c>
      <c r="C113" s="100"/>
      <c r="D113" s="100"/>
      <c r="E113" s="47"/>
      <c r="F113" s="106" t="str">
        <f t="shared" si="7"/>
        <v/>
      </c>
      <c r="G113" s="106" t="str">
        <f t="shared" si="8"/>
        <v/>
      </c>
      <c r="I113" s="22"/>
      <c r="J113" s="22"/>
      <c r="K113" s="22"/>
      <c r="L113" s="39" t="s">
        <v>1127</v>
      </c>
      <c r="M113" s="20"/>
      <c r="N113" s="20"/>
    </row>
    <row r="114" spans="1:14" s="57" customFormat="1" x14ac:dyDescent="0.25">
      <c r="A114" s="22" t="s">
        <v>161</v>
      </c>
      <c r="B114" s="39" t="s">
        <v>168</v>
      </c>
      <c r="C114" s="100"/>
      <c r="D114" s="100"/>
      <c r="E114" s="47"/>
      <c r="F114" s="106" t="str">
        <f t="shared" si="7"/>
        <v/>
      </c>
      <c r="G114" s="106" t="str">
        <f t="shared" si="8"/>
        <v/>
      </c>
      <c r="I114" s="22"/>
      <c r="J114" s="22"/>
      <c r="K114" s="22"/>
      <c r="L114" s="39" t="s">
        <v>168</v>
      </c>
      <c r="M114" s="20"/>
      <c r="N114" s="20"/>
    </row>
    <row r="115" spans="1:14" s="57" customFormat="1" x14ac:dyDescent="0.25">
      <c r="A115" s="22" t="s">
        <v>162</v>
      </c>
      <c r="B115" s="39" t="s">
        <v>1128</v>
      </c>
      <c r="C115" s="100"/>
      <c r="D115" s="100"/>
      <c r="E115" s="47"/>
      <c r="F115" s="106" t="str">
        <f t="shared" si="7"/>
        <v/>
      </c>
      <c r="G115" s="106" t="str">
        <f t="shared" si="8"/>
        <v/>
      </c>
      <c r="I115" s="22"/>
      <c r="J115" s="22"/>
      <c r="K115" s="22"/>
      <c r="L115" s="39" t="s">
        <v>1128</v>
      </c>
      <c r="M115" s="20"/>
      <c r="N115" s="20"/>
    </row>
    <row r="116" spans="1:14" s="57" customFormat="1" x14ac:dyDescent="0.25">
      <c r="A116" s="22" t="s">
        <v>164</v>
      </c>
      <c r="B116" s="39" t="s">
        <v>1129</v>
      </c>
      <c r="C116" s="100"/>
      <c r="D116" s="100"/>
      <c r="E116" s="47"/>
      <c r="F116" s="106" t="str">
        <f t="shared" si="7"/>
        <v/>
      </c>
      <c r="G116" s="106" t="str">
        <f t="shared" si="8"/>
        <v/>
      </c>
      <c r="I116" s="22"/>
      <c r="J116" s="22"/>
      <c r="K116" s="22"/>
      <c r="L116" s="39" t="s">
        <v>1129</v>
      </c>
      <c r="M116" s="20"/>
      <c r="N116" s="20"/>
    </row>
    <row r="117" spans="1:14" s="57" customFormat="1" x14ac:dyDescent="0.25">
      <c r="A117" s="22" t="s">
        <v>165</v>
      </c>
      <c r="B117" s="39" t="s">
        <v>170</v>
      </c>
      <c r="C117" s="100"/>
      <c r="D117" s="100"/>
      <c r="E117" s="39"/>
      <c r="F117" s="106" t="str">
        <f t="shared" si="7"/>
        <v/>
      </c>
      <c r="G117" s="106" t="str">
        <f t="shared" si="8"/>
        <v/>
      </c>
      <c r="I117" s="22"/>
      <c r="J117" s="22"/>
      <c r="K117" s="22"/>
      <c r="L117" s="39" t="s">
        <v>170</v>
      </c>
      <c r="M117" s="20"/>
      <c r="N117" s="20"/>
    </row>
    <row r="118" spans="1:14" x14ac:dyDescent="0.25">
      <c r="A118" s="22" t="s">
        <v>166</v>
      </c>
      <c r="B118" s="39" t="s">
        <v>172</v>
      </c>
      <c r="C118" s="100">
        <v>42798.78</v>
      </c>
      <c r="D118" s="100">
        <v>42798.78</v>
      </c>
      <c r="E118" s="39"/>
      <c r="F118" s="106">
        <f t="shared" si="7"/>
        <v>1</v>
      </c>
      <c r="G118" s="106">
        <f t="shared" si="8"/>
        <v>1</v>
      </c>
      <c r="L118" s="39" t="s">
        <v>172</v>
      </c>
      <c r="M118" s="20"/>
    </row>
    <row r="119" spans="1:14" x14ac:dyDescent="0.25">
      <c r="A119" s="22" t="s">
        <v>167</v>
      </c>
      <c r="B119" s="39" t="s">
        <v>1130</v>
      </c>
      <c r="C119" s="100"/>
      <c r="D119" s="100"/>
      <c r="E119" s="39"/>
      <c r="F119" s="106" t="str">
        <f t="shared" si="7"/>
        <v/>
      </c>
      <c r="G119" s="106" t="str">
        <f t="shared" si="8"/>
        <v/>
      </c>
      <c r="L119" s="39" t="s">
        <v>1130</v>
      </c>
      <c r="M119" s="20"/>
    </row>
    <row r="120" spans="1:14" x14ac:dyDescent="0.25">
      <c r="A120" s="22" t="s">
        <v>169</v>
      </c>
      <c r="B120" s="39" t="s">
        <v>174</v>
      </c>
      <c r="C120" s="100"/>
      <c r="D120" s="100"/>
      <c r="E120" s="39"/>
      <c r="F120" s="106" t="str">
        <f t="shared" si="7"/>
        <v/>
      </c>
      <c r="G120" s="106" t="str">
        <f t="shared" si="8"/>
        <v/>
      </c>
      <c r="L120" s="39" t="s">
        <v>174</v>
      </c>
      <c r="M120" s="20"/>
    </row>
    <row r="121" spans="1:14" x14ac:dyDescent="0.25">
      <c r="A121" s="22" t="s">
        <v>171</v>
      </c>
      <c r="B121" s="22" t="s">
        <v>2225</v>
      </c>
      <c r="C121" s="100"/>
      <c r="D121" s="100"/>
      <c r="F121" s="106" t="str">
        <f t="shared" si="7"/>
        <v/>
      </c>
      <c r="G121" s="106" t="str">
        <f t="shared" si="8"/>
        <v/>
      </c>
      <c r="L121" s="39"/>
      <c r="M121" s="20"/>
    </row>
    <row r="122" spans="1:14" x14ac:dyDescent="0.25">
      <c r="A122" s="22" t="s">
        <v>173</v>
      </c>
      <c r="B122" s="39" t="s">
        <v>1137</v>
      </c>
      <c r="C122" s="100"/>
      <c r="D122" s="100"/>
      <c r="E122" s="39"/>
      <c r="F122" s="106" t="str">
        <f t="shared" si="7"/>
        <v/>
      </c>
      <c r="G122" s="106" t="str">
        <f t="shared" si="8"/>
        <v/>
      </c>
      <c r="L122" s="39" t="s">
        <v>176</v>
      </c>
      <c r="M122" s="20"/>
    </row>
    <row r="123" spans="1:14" x14ac:dyDescent="0.25">
      <c r="A123" s="22" t="s">
        <v>175</v>
      </c>
      <c r="B123" s="39" t="s">
        <v>176</v>
      </c>
      <c r="C123" s="100"/>
      <c r="D123" s="100"/>
      <c r="E123" s="39"/>
      <c r="F123" s="106" t="str">
        <f t="shared" si="7"/>
        <v/>
      </c>
      <c r="G123" s="106" t="str">
        <f t="shared" si="8"/>
        <v/>
      </c>
      <c r="L123" s="39" t="s">
        <v>163</v>
      </c>
      <c r="M123" s="20"/>
    </row>
    <row r="124" spans="1:14" x14ac:dyDescent="0.25">
      <c r="A124" s="22" t="s">
        <v>177</v>
      </c>
      <c r="B124" s="39" t="s">
        <v>163</v>
      </c>
      <c r="C124" s="100"/>
      <c r="D124" s="100"/>
      <c r="E124" s="39"/>
      <c r="F124" s="106" t="str">
        <f t="shared" si="7"/>
        <v/>
      </c>
      <c r="G124" s="106" t="str">
        <f t="shared" si="8"/>
        <v/>
      </c>
      <c r="L124" s="18" t="s">
        <v>1132</v>
      </c>
      <c r="M124" s="20"/>
    </row>
    <row r="125" spans="1:14" x14ac:dyDescent="0.25">
      <c r="A125" s="22" t="s">
        <v>179</v>
      </c>
      <c r="B125" s="18" t="s">
        <v>1132</v>
      </c>
      <c r="C125" s="100"/>
      <c r="D125" s="100"/>
      <c r="E125" s="39"/>
      <c r="F125" s="106" t="str">
        <f t="shared" si="7"/>
        <v/>
      </c>
      <c r="G125" s="106" t="str">
        <f t="shared" si="8"/>
        <v/>
      </c>
      <c r="L125" s="39" t="s">
        <v>178</v>
      </c>
      <c r="M125" s="20"/>
    </row>
    <row r="126" spans="1:14" x14ac:dyDescent="0.25">
      <c r="A126" s="22" t="s">
        <v>181</v>
      </c>
      <c r="B126" s="39" t="s">
        <v>178</v>
      </c>
      <c r="C126" s="100"/>
      <c r="D126" s="100"/>
      <c r="E126" s="39"/>
      <c r="F126" s="106" t="str">
        <f t="shared" si="7"/>
        <v/>
      </c>
      <c r="G126" s="106" t="str">
        <f t="shared" si="8"/>
        <v/>
      </c>
      <c r="H126" s="51"/>
      <c r="L126" s="39" t="s">
        <v>180</v>
      </c>
      <c r="M126" s="20"/>
    </row>
    <row r="127" spans="1:14" x14ac:dyDescent="0.25">
      <c r="A127" s="22" t="s">
        <v>182</v>
      </c>
      <c r="B127" s="39" t="s">
        <v>180</v>
      </c>
      <c r="C127" s="100"/>
      <c r="D127" s="100"/>
      <c r="E127" s="39"/>
      <c r="F127" s="106" t="str">
        <f t="shared" si="7"/>
        <v/>
      </c>
      <c r="G127" s="106" t="str">
        <f t="shared" si="8"/>
        <v/>
      </c>
      <c r="H127" s="20"/>
      <c r="L127" s="39" t="s">
        <v>1131</v>
      </c>
      <c r="M127" s="20"/>
    </row>
    <row r="128" spans="1:14" x14ac:dyDescent="0.25">
      <c r="A128" s="22" t="s">
        <v>1133</v>
      </c>
      <c r="B128" s="39" t="s">
        <v>1131</v>
      </c>
      <c r="C128" s="100"/>
      <c r="D128" s="100"/>
      <c r="E128" s="39"/>
      <c r="F128" s="106" t="str">
        <f t="shared" si="7"/>
        <v/>
      </c>
      <c r="G128" s="106" t="str">
        <f t="shared" si="8"/>
        <v/>
      </c>
      <c r="H128" s="20"/>
      <c r="L128" s="20"/>
      <c r="M128" s="20"/>
    </row>
    <row r="129" spans="1:14" x14ac:dyDescent="0.25">
      <c r="A129" s="22" t="s">
        <v>1136</v>
      </c>
      <c r="B129" s="39" t="s">
        <v>92</v>
      </c>
      <c r="C129" s="100"/>
      <c r="D129" s="100"/>
      <c r="E129" s="39"/>
      <c r="F129" s="106" t="str">
        <f t="shared" si="7"/>
        <v/>
      </c>
      <c r="G129" s="106" t="str">
        <f t="shared" si="8"/>
        <v/>
      </c>
      <c r="H129" s="20"/>
      <c r="L129" s="20"/>
      <c r="M129" s="20"/>
    </row>
    <row r="130" spans="1:14" outlineLevel="1" x14ac:dyDescent="0.25">
      <c r="A130" s="22" t="s">
        <v>2226</v>
      </c>
      <c r="B130" s="55" t="s">
        <v>94</v>
      </c>
      <c r="C130" s="100">
        <f>SUM(C112:C129)</f>
        <v>42798.78</v>
      </c>
      <c r="D130" s="100">
        <f>SUM(D112:D129)</f>
        <v>42798.78</v>
      </c>
      <c r="E130" s="39"/>
      <c r="F130" s="99">
        <f>SUM(F112:F129)</f>
        <v>1</v>
      </c>
      <c r="G130" s="99">
        <f>SUM(G112:G129)</f>
        <v>1</v>
      </c>
      <c r="H130" s="20"/>
      <c r="L130" s="20"/>
      <c r="M130" s="20"/>
    </row>
    <row r="131" spans="1:14" outlineLevel="1" x14ac:dyDescent="0.25">
      <c r="A131" s="22" t="s">
        <v>183</v>
      </c>
      <c r="B131" s="50" t="s">
        <v>96</v>
      </c>
      <c r="C131" s="100"/>
      <c r="D131" s="100"/>
      <c r="E131" s="39"/>
      <c r="F131" s="106">
        <f t="shared" ref="F131:F136" si="9">IF($C$130=0,"",IF(C131="[for completion]","",C131/$C$130))</f>
        <v>0</v>
      </c>
      <c r="G131" s="106">
        <f t="shared" ref="G131:G136" si="10">IF($D$130=0,"",IF(D131="[for completion]","",D131/$D$130))</f>
        <v>0</v>
      </c>
      <c r="H131" s="20"/>
      <c r="L131" s="20"/>
      <c r="M131" s="20"/>
    </row>
    <row r="132" spans="1:14" outlineLevel="1" x14ac:dyDescent="0.25">
      <c r="A132" s="22" t="s">
        <v>184</v>
      </c>
      <c r="B132" s="50" t="s">
        <v>96</v>
      </c>
      <c r="C132" s="100"/>
      <c r="D132" s="100"/>
      <c r="E132" s="39"/>
      <c r="F132" s="106">
        <f t="shared" si="9"/>
        <v>0</v>
      </c>
      <c r="G132" s="106">
        <f t="shared" si="10"/>
        <v>0</v>
      </c>
      <c r="H132" s="20"/>
      <c r="L132" s="20"/>
      <c r="M132" s="20"/>
    </row>
    <row r="133" spans="1:14" outlineLevel="1" x14ac:dyDescent="0.25">
      <c r="A133" s="22" t="s">
        <v>185</v>
      </c>
      <c r="B133" s="50" t="s">
        <v>96</v>
      </c>
      <c r="C133" s="100"/>
      <c r="D133" s="100"/>
      <c r="E133" s="39"/>
      <c r="F133" s="106">
        <f t="shared" si="9"/>
        <v>0</v>
      </c>
      <c r="G133" s="106">
        <f t="shared" si="10"/>
        <v>0</v>
      </c>
      <c r="H133" s="20"/>
      <c r="L133" s="20"/>
      <c r="M133" s="20"/>
    </row>
    <row r="134" spans="1:14" outlineLevel="1" x14ac:dyDescent="0.25">
      <c r="A134" s="22" t="s">
        <v>186</v>
      </c>
      <c r="B134" s="50" t="s">
        <v>96</v>
      </c>
      <c r="C134" s="100"/>
      <c r="D134" s="100"/>
      <c r="E134" s="39"/>
      <c r="F134" s="106">
        <f t="shared" si="9"/>
        <v>0</v>
      </c>
      <c r="G134" s="106">
        <f t="shared" si="10"/>
        <v>0</v>
      </c>
      <c r="H134" s="20"/>
      <c r="L134" s="20"/>
      <c r="M134" s="20"/>
    </row>
    <row r="135" spans="1:14" outlineLevel="1" x14ac:dyDescent="0.25">
      <c r="A135" s="22" t="s">
        <v>187</v>
      </c>
      <c r="B135" s="50" t="s">
        <v>96</v>
      </c>
      <c r="C135" s="100"/>
      <c r="D135" s="100"/>
      <c r="E135" s="39"/>
      <c r="F135" s="106">
        <f t="shared" si="9"/>
        <v>0</v>
      </c>
      <c r="G135" s="106">
        <f t="shared" si="10"/>
        <v>0</v>
      </c>
      <c r="H135" s="20"/>
      <c r="L135" s="20"/>
      <c r="M135" s="20"/>
    </row>
    <row r="136" spans="1:14" outlineLevel="1" x14ac:dyDescent="0.25">
      <c r="A136" s="22" t="s">
        <v>188</v>
      </c>
      <c r="B136" s="50" t="s">
        <v>96</v>
      </c>
      <c r="C136" s="100"/>
      <c r="D136" s="100"/>
      <c r="E136" s="39"/>
      <c r="F136" s="106">
        <f t="shared" si="9"/>
        <v>0</v>
      </c>
      <c r="G136" s="106">
        <f t="shared" si="10"/>
        <v>0</v>
      </c>
      <c r="H136" s="20"/>
      <c r="L136" s="20"/>
      <c r="M136" s="20"/>
    </row>
    <row r="137" spans="1:14" ht="15" customHeight="1" x14ac:dyDescent="0.25">
      <c r="A137" s="41"/>
      <c r="B137" s="42" t="s">
        <v>189</v>
      </c>
      <c r="C137" s="44" t="s">
        <v>154</v>
      </c>
      <c r="D137" s="44" t="s">
        <v>155</v>
      </c>
      <c r="E137" s="43"/>
      <c r="F137" s="44" t="s">
        <v>156</v>
      </c>
      <c r="G137" s="44" t="s">
        <v>157</v>
      </c>
      <c r="H137" s="20"/>
      <c r="L137" s="20"/>
      <c r="M137" s="20"/>
    </row>
    <row r="138" spans="1:14" s="57" customFormat="1" x14ac:dyDescent="0.25">
      <c r="A138" s="22" t="s">
        <v>190</v>
      </c>
      <c r="B138" s="39" t="s">
        <v>159</v>
      </c>
      <c r="C138" s="100">
        <v>38808.400000000001</v>
      </c>
      <c r="D138" s="100">
        <v>0</v>
      </c>
      <c r="E138" s="47"/>
      <c r="F138" s="106">
        <f t="shared" ref="F138:F155" si="11">IF($C$156=0,"",IF(C138="[for completion]","",IF(C138="","",C138/$C$156)))</f>
        <v>1</v>
      </c>
      <c r="G138" s="106">
        <f t="shared" ref="G138:G155" si="12">IF($D$156=0,"",IF(D138="[for completion]","",IF(D138="","",D138/$D$156)))</f>
        <v>0</v>
      </c>
      <c r="H138" s="20"/>
      <c r="I138" s="22"/>
      <c r="J138" s="22"/>
      <c r="K138" s="22"/>
      <c r="L138" s="20"/>
      <c r="M138" s="20"/>
      <c r="N138" s="20"/>
    </row>
    <row r="139" spans="1:14" s="57" customFormat="1" x14ac:dyDescent="0.25">
      <c r="A139" s="22" t="s">
        <v>191</v>
      </c>
      <c r="B139" s="39" t="s">
        <v>1127</v>
      </c>
      <c r="C139" s="100"/>
      <c r="D139" s="100"/>
      <c r="E139" s="47"/>
      <c r="F139" s="106" t="str">
        <f t="shared" si="11"/>
        <v/>
      </c>
      <c r="G139" s="106" t="str">
        <f t="shared" si="12"/>
        <v/>
      </c>
      <c r="H139" s="20"/>
      <c r="I139" s="22"/>
      <c r="J139" s="22"/>
      <c r="K139" s="22"/>
      <c r="L139" s="20"/>
      <c r="M139" s="20"/>
      <c r="N139" s="20"/>
    </row>
    <row r="140" spans="1:14" s="57" customFormat="1" x14ac:dyDescent="0.25">
      <c r="A140" s="22" t="s">
        <v>192</v>
      </c>
      <c r="B140" s="39" t="s">
        <v>168</v>
      </c>
      <c r="C140" s="100"/>
      <c r="D140" s="100"/>
      <c r="E140" s="47"/>
      <c r="F140" s="106" t="str">
        <f t="shared" si="11"/>
        <v/>
      </c>
      <c r="G140" s="106" t="str">
        <f t="shared" si="12"/>
        <v/>
      </c>
      <c r="H140" s="20"/>
      <c r="I140" s="22"/>
      <c r="J140" s="22"/>
      <c r="K140" s="22"/>
      <c r="L140" s="20"/>
      <c r="M140" s="20"/>
      <c r="N140" s="20"/>
    </row>
    <row r="141" spans="1:14" s="57" customFormat="1" x14ac:dyDescent="0.25">
      <c r="A141" s="22" t="s">
        <v>193</v>
      </c>
      <c r="B141" s="39" t="s">
        <v>1128</v>
      </c>
      <c r="C141" s="100"/>
      <c r="D141" s="100"/>
      <c r="E141" s="47"/>
      <c r="F141" s="106" t="str">
        <f t="shared" si="11"/>
        <v/>
      </c>
      <c r="G141" s="106" t="str">
        <f t="shared" si="12"/>
        <v/>
      </c>
      <c r="H141" s="20"/>
      <c r="I141" s="22"/>
      <c r="J141" s="22"/>
      <c r="K141" s="22"/>
      <c r="L141" s="20"/>
      <c r="M141" s="20"/>
      <c r="N141" s="20"/>
    </row>
    <row r="142" spans="1:14" s="57" customFormat="1" x14ac:dyDescent="0.25">
      <c r="A142" s="22" t="s">
        <v>194</v>
      </c>
      <c r="B142" s="39" t="s">
        <v>1129</v>
      </c>
      <c r="C142" s="100">
        <v>0</v>
      </c>
      <c r="D142" s="100">
        <v>0</v>
      </c>
      <c r="E142" s="47"/>
      <c r="F142" s="106">
        <f t="shared" si="11"/>
        <v>0</v>
      </c>
      <c r="G142" s="106">
        <f t="shared" si="12"/>
        <v>0</v>
      </c>
      <c r="H142" s="20"/>
      <c r="I142" s="22"/>
      <c r="J142" s="22"/>
      <c r="K142" s="22"/>
      <c r="L142" s="20"/>
      <c r="M142" s="20"/>
      <c r="N142" s="20"/>
    </row>
    <row r="143" spans="1:14" s="57" customFormat="1" x14ac:dyDescent="0.25">
      <c r="A143" s="22" t="s">
        <v>195</v>
      </c>
      <c r="B143" s="39" t="s">
        <v>170</v>
      </c>
      <c r="C143" s="100"/>
      <c r="D143" s="100"/>
      <c r="E143" s="39"/>
      <c r="F143" s="106" t="str">
        <f t="shared" si="11"/>
        <v/>
      </c>
      <c r="G143" s="106" t="str">
        <f t="shared" si="12"/>
        <v/>
      </c>
      <c r="H143" s="20"/>
      <c r="I143" s="22"/>
      <c r="J143" s="22"/>
      <c r="K143" s="22"/>
      <c r="L143" s="20"/>
      <c r="M143" s="20"/>
      <c r="N143" s="20"/>
    </row>
    <row r="144" spans="1:14" x14ac:dyDescent="0.25">
      <c r="A144" s="22" t="s">
        <v>196</v>
      </c>
      <c r="B144" s="39" t="s">
        <v>172</v>
      </c>
      <c r="C144" s="100">
        <v>0</v>
      </c>
      <c r="D144" s="100">
        <v>38859.949999999997</v>
      </c>
      <c r="E144" s="39"/>
      <c r="F144" s="106">
        <f t="shared" si="11"/>
        <v>0</v>
      </c>
      <c r="G144" s="106">
        <f t="shared" si="12"/>
        <v>1</v>
      </c>
      <c r="H144" s="20"/>
      <c r="L144" s="20"/>
      <c r="M144" s="20"/>
    </row>
    <row r="145" spans="1:14" x14ac:dyDescent="0.25">
      <c r="A145" s="22" t="s">
        <v>197</v>
      </c>
      <c r="B145" s="39" t="s">
        <v>1130</v>
      </c>
      <c r="C145" s="100">
        <v>0</v>
      </c>
      <c r="D145" s="100">
        <v>0</v>
      </c>
      <c r="E145" s="39"/>
      <c r="F145" s="106">
        <f t="shared" si="11"/>
        <v>0</v>
      </c>
      <c r="G145" s="106">
        <f t="shared" si="12"/>
        <v>0</v>
      </c>
      <c r="H145" s="20"/>
      <c r="L145" s="20"/>
      <c r="M145" s="20"/>
      <c r="N145" s="51"/>
    </row>
    <row r="146" spans="1:14" x14ac:dyDescent="0.25">
      <c r="A146" s="22" t="s">
        <v>198</v>
      </c>
      <c r="B146" s="39" t="s">
        <v>174</v>
      </c>
      <c r="C146" s="100"/>
      <c r="D146" s="100"/>
      <c r="E146" s="39"/>
      <c r="F146" s="106" t="str">
        <f t="shared" si="11"/>
        <v/>
      </c>
      <c r="G146" s="106" t="str">
        <f t="shared" si="12"/>
        <v/>
      </c>
      <c r="H146" s="20"/>
      <c r="L146" s="20"/>
      <c r="M146" s="20"/>
      <c r="N146" s="51"/>
    </row>
    <row r="147" spans="1:14" x14ac:dyDescent="0.25">
      <c r="A147" s="22" t="s">
        <v>199</v>
      </c>
      <c r="B147" s="22" t="s">
        <v>2225</v>
      </c>
      <c r="C147" s="100"/>
      <c r="D147" s="100"/>
      <c r="F147" s="106" t="str">
        <f t="shared" si="11"/>
        <v/>
      </c>
      <c r="G147" s="106" t="str">
        <f t="shared" si="12"/>
        <v/>
      </c>
      <c r="H147" s="20"/>
      <c r="L147" s="20"/>
      <c r="M147" s="20"/>
      <c r="N147" s="51"/>
    </row>
    <row r="148" spans="1:14" x14ac:dyDescent="0.25">
      <c r="A148" s="22" t="s">
        <v>200</v>
      </c>
      <c r="B148" s="39" t="s">
        <v>1137</v>
      </c>
      <c r="C148" s="100"/>
      <c r="D148" s="100"/>
      <c r="E148" s="39"/>
      <c r="F148" s="106" t="str">
        <f t="shared" si="11"/>
        <v/>
      </c>
      <c r="G148" s="106" t="str">
        <f t="shared" si="12"/>
        <v/>
      </c>
      <c r="H148" s="20"/>
      <c r="L148" s="20"/>
      <c r="M148" s="20"/>
      <c r="N148" s="51"/>
    </row>
    <row r="149" spans="1:14" x14ac:dyDescent="0.25">
      <c r="A149" s="22" t="s">
        <v>201</v>
      </c>
      <c r="B149" s="39" t="s">
        <v>176</v>
      </c>
      <c r="C149" s="100"/>
      <c r="D149" s="100">
        <v>0</v>
      </c>
      <c r="E149" s="39"/>
      <c r="F149" s="106" t="str">
        <f t="shared" si="11"/>
        <v/>
      </c>
      <c r="G149" s="106">
        <f t="shared" si="12"/>
        <v>0</v>
      </c>
      <c r="H149" s="20"/>
      <c r="L149" s="20"/>
      <c r="M149" s="20"/>
      <c r="N149" s="51"/>
    </row>
    <row r="150" spans="1:14" x14ac:dyDescent="0.25">
      <c r="A150" s="22" t="s">
        <v>202</v>
      </c>
      <c r="B150" s="39" t="s">
        <v>163</v>
      </c>
      <c r="C150" s="100">
        <v>0</v>
      </c>
      <c r="D150" s="100"/>
      <c r="E150" s="39"/>
      <c r="F150" s="106">
        <f t="shared" si="11"/>
        <v>0</v>
      </c>
      <c r="G150" s="106" t="str">
        <f t="shared" si="12"/>
        <v/>
      </c>
      <c r="H150" s="20"/>
      <c r="L150" s="20"/>
      <c r="M150" s="20"/>
      <c r="N150" s="51"/>
    </row>
    <row r="151" spans="1:14" x14ac:dyDescent="0.25">
      <c r="A151" s="22" t="s">
        <v>203</v>
      </c>
      <c r="B151" s="18" t="s">
        <v>1132</v>
      </c>
      <c r="C151" s="100"/>
      <c r="D151" s="100">
        <v>0</v>
      </c>
      <c r="E151" s="39"/>
      <c r="F151" s="106" t="str">
        <f t="shared" si="11"/>
        <v/>
      </c>
      <c r="G151" s="106">
        <f t="shared" si="12"/>
        <v>0</v>
      </c>
      <c r="H151" s="20"/>
      <c r="L151" s="20"/>
      <c r="M151" s="20"/>
      <c r="N151" s="51"/>
    </row>
    <row r="152" spans="1:14" x14ac:dyDescent="0.25">
      <c r="A152" s="22" t="s">
        <v>204</v>
      </c>
      <c r="B152" s="39" t="s">
        <v>178</v>
      </c>
      <c r="C152" s="100">
        <v>0</v>
      </c>
      <c r="D152" s="100"/>
      <c r="E152" s="39"/>
      <c r="F152" s="106">
        <f t="shared" si="11"/>
        <v>0</v>
      </c>
      <c r="G152" s="106" t="str">
        <f t="shared" si="12"/>
        <v/>
      </c>
      <c r="H152" s="20"/>
      <c r="L152" s="20"/>
      <c r="M152" s="20"/>
      <c r="N152" s="51"/>
    </row>
    <row r="153" spans="1:14" x14ac:dyDescent="0.25">
      <c r="A153" s="22" t="s">
        <v>205</v>
      </c>
      <c r="B153" s="39" t="s">
        <v>180</v>
      </c>
      <c r="C153" s="100"/>
      <c r="D153" s="100">
        <v>0</v>
      </c>
      <c r="E153" s="39"/>
      <c r="F153" s="106" t="str">
        <f t="shared" si="11"/>
        <v/>
      </c>
      <c r="G153" s="106">
        <f t="shared" si="12"/>
        <v>0</v>
      </c>
      <c r="H153" s="20"/>
      <c r="L153" s="20"/>
      <c r="M153" s="20"/>
      <c r="N153" s="51"/>
    </row>
    <row r="154" spans="1:14" x14ac:dyDescent="0.25">
      <c r="A154" s="22" t="s">
        <v>1134</v>
      </c>
      <c r="B154" s="39" t="s">
        <v>1131</v>
      </c>
      <c r="C154" s="100">
        <v>0</v>
      </c>
      <c r="D154" s="100"/>
      <c r="E154" s="39"/>
      <c r="F154" s="106">
        <f t="shared" si="11"/>
        <v>0</v>
      </c>
      <c r="G154" s="106" t="str">
        <f t="shared" si="12"/>
        <v/>
      </c>
      <c r="H154" s="20"/>
      <c r="L154" s="20"/>
      <c r="M154" s="20"/>
      <c r="N154" s="51"/>
    </row>
    <row r="155" spans="1:14" x14ac:dyDescent="0.25">
      <c r="A155" s="22" t="s">
        <v>1138</v>
      </c>
      <c r="B155" s="39" t="s">
        <v>92</v>
      </c>
      <c r="C155" s="100"/>
      <c r="D155" s="100"/>
      <c r="E155" s="39"/>
      <c r="F155" s="106" t="str">
        <f t="shared" si="11"/>
        <v/>
      </c>
      <c r="G155" s="106" t="str">
        <f t="shared" si="12"/>
        <v/>
      </c>
      <c r="H155" s="20"/>
      <c r="L155" s="20"/>
      <c r="M155" s="20"/>
      <c r="N155" s="51"/>
    </row>
    <row r="156" spans="1:14" outlineLevel="1" x14ac:dyDescent="0.25">
      <c r="A156" s="22" t="s">
        <v>2227</v>
      </c>
      <c r="B156" s="55" t="s">
        <v>94</v>
      </c>
      <c r="C156" s="100">
        <f>SUM(C138:C155)</f>
        <v>38808.400000000001</v>
      </c>
      <c r="D156" s="100">
        <f>SUM(D138:D155)</f>
        <v>38859.949999999997</v>
      </c>
      <c r="E156" s="39"/>
      <c r="F156" s="99">
        <f>SUM(F138:F155)</f>
        <v>1</v>
      </c>
      <c r="G156" s="99">
        <f>SUM(G138:G155)</f>
        <v>1</v>
      </c>
      <c r="H156" s="20"/>
      <c r="L156" s="20"/>
      <c r="M156" s="20"/>
      <c r="N156" s="51"/>
    </row>
    <row r="157" spans="1:14" outlineLevel="1" x14ac:dyDescent="0.25">
      <c r="A157" s="22" t="s">
        <v>206</v>
      </c>
      <c r="B157" s="50" t="s">
        <v>96</v>
      </c>
      <c r="C157" s="100"/>
      <c r="D157" s="100"/>
      <c r="E157" s="39"/>
      <c r="F157" s="106" t="str">
        <f t="shared" ref="F157:F162" si="13">IF($C$156=0,"",IF(C157="[for completion]","",IF(C157="","",C157/$C$156)))</f>
        <v/>
      </c>
      <c r="G157" s="106" t="str">
        <f t="shared" ref="G157:G162" si="14">IF($D$156=0,"",IF(D157="[for completion]","",IF(D157="","",D157/$D$156)))</f>
        <v/>
      </c>
      <c r="H157" s="20"/>
      <c r="L157" s="20"/>
      <c r="M157" s="20"/>
      <c r="N157" s="51"/>
    </row>
    <row r="158" spans="1:14" outlineLevel="1" x14ac:dyDescent="0.25">
      <c r="A158" s="22" t="s">
        <v>207</v>
      </c>
      <c r="B158" s="50" t="s">
        <v>96</v>
      </c>
      <c r="C158" s="100"/>
      <c r="D158" s="100"/>
      <c r="E158" s="39"/>
      <c r="F158" s="106" t="str">
        <f t="shared" si="13"/>
        <v/>
      </c>
      <c r="G158" s="106" t="str">
        <f t="shared" si="14"/>
        <v/>
      </c>
      <c r="H158" s="20"/>
      <c r="L158" s="20"/>
      <c r="M158" s="20"/>
      <c r="N158" s="51"/>
    </row>
    <row r="159" spans="1:14" outlineLevel="1" x14ac:dyDescent="0.25">
      <c r="A159" s="22" t="s">
        <v>208</v>
      </c>
      <c r="B159" s="50" t="s">
        <v>96</v>
      </c>
      <c r="C159" s="100"/>
      <c r="D159" s="100"/>
      <c r="E159" s="39"/>
      <c r="F159" s="106" t="str">
        <f t="shared" si="13"/>
        <v/>
      </c>
      <c r="G159" s="106" t="str">
        <f t="shared" si="14"/>
        <v/>
      </c>
      <c r="H159" s="20"/>
      <c r="L159" s="20"/>
      <c r="M159" s="20"/>
      <c r="N159" s="51"/>
    </row>
    <row r="160" spans="1:14" outlineLevel="1" x14ac:dyDescent="0.25">
      <c r="A160" s="22" t="s">
        <v>209</v>
      </c>
      <c r="B160" s="50" t="s">
        <v>96</v>
      </c>
      <c r="C160" s="100"/>
      <c r="D160" s="100"/>
      <c r="E160" s="39"/>
      <c r="F160" s="106" t="str">
        <f t="shared" si="13"/>
        <v/>
      </c>
      <c r="G160" s="106" t="str">
        <f t="shared" si="14"/>
        <v/>
      </c>
      <c r="H160" s="20"/>
      <c r="L160" s="20"/>
      <c r="M160" s="20"/>
      <c r="N160" s="51"/>
    </row>
    <row r="161" spans="1:14" outlineLevel="1" x14ac:dyDescent="0.25">
      <c r="A161" s="22" t="s">
        <v>210</v>
      </c>
      <c r="B161" s="50" t="s">
        <v>96</v>
      </c>
      <c r="C161" s="100"/>
      <c r="D161" s="100"/>
      <c r="E161" s="39"/>
      <c r="F161" s="106" t="str">
        <f t="shared" si="13"/>
        <v/>
      </c>
      <c r="G161" s="106" t="str">
        <f t="shared" si="14"/>
        <v/>
      </c>
      <c r="H161" s="20"/>
      <c r="L161" s="20"/>
      <c r="M161" s="20"/>
      <c r="N161" s="51"/>
    </row>
    <row r="162" spans="1:14" outlineLevel="1" x14ac:dyDescent="0.25">
      <c r="A162" s="22" t="s">
        <v>211</v>
      </c>
      <c r="B162" s="50" t="s">
        <v>96</v>
      </c>
      <c r="C162" s="100"/>
      <c r="D162" s="100"/>
      <c r="E162" s="39"/>
      <c r="F162" s="106" t="str">
        <f t="shared" si="13"/>
        <v/>
      </c>
      <c r="G162" s="106" t="str">
        <f t="shared" si="14"/>
        <v/>
      </c>
      <c r="H162" s="20"/>
      <c r="L162" s="20"/>
      <c r="M162" s="20"/>
      <c r="N162" s="51"/>
    </row>
    <row r="163" spans="1:14" ht="15" customHeight="1" x14ac:dyDescent="0.25">
      <c r="A163" s="41"/>
      <c r="B163" s="42" t="s">
        <v>212</v>
      </c>
      <c r="C163" s="81" t="s">
        <v>154</v>
      </c>
      <c r="D163" s="81" t="s">
        <v>155</v>
      </c>
      <c r="E163" s="43"/>
      <c r="F163" s="81" t="s">
        <v>156</v>
      </c>
      <c r="G163" s="81" t="s">
        <v>157</v>
      </c>
      <c r="H163" s="20"/>
      <c r="L163" s="20"/>
      <c r="M163" s="20"/>
      <c r="N163" s="51"/>
    </row>
    <row r="164" spans="1:14" x14ac:dyDescent="0.25">
      <c r="A164" s="22" t="s">
        <v>214</v>
      </c>
      <c r="B164" s="20" t="s">
        <v>215</v>
      </c>
      <c r="C164" s="100">
        <v>38808.400000000001</v>
      </c>
      <c r="D164" s="100">
        <v>0</v>
      </c>
      <c r="E164" s="59"/>
      <c r="F164" s="106">
        <f>IF($C$167=0,"",IF(C164="[for completion]","",IF(C164="","",C164/$C$167)))</f>
        <v>1</v>
      </c>
      <c r="G164" s="106">
        <f>IF($D$167=0,"",IF(D164="[for completion]","",IF(D164="","",D164/$D$167)))</f>
        <v>0</v>
      </c>
      <c r="H164" s="20"/>
      <c r="L164" s="20"/>
      <c r="M164" s="20"/>
      <c r="N164" s="51"/>
    </row>
    <row r="165" spans="1:14" x14ac:dyDescent="0.25">
      <c r="A165" s="22" t="s">
        <v>216</v>
      </c>
      <c r="B165" s="20" t="s">
        <v>217</v>
      </c>
      <c r="C165" s="100">
        <v>0</v>
      </c>
      <c r="D165" s="100">
        <v>38859.949999999997</v>
      </c>
      <c r="E165" s="59"/>
      <c r="F165" s="106">
        <f>IF($C$167=0,"",IF(C165="[for completion]","",IF(C165="","",C165/$C$167)))</f>
        <v>0</v>
      </c>
      <c r="G165" s="106">
        <f>IF($D$167=0,"",IF(D165="[for completion]","",IF(D165="","",D165/$D$167)))</f>
        <v>1</v>
      </c>
      <c r="H165" s="20"/>
      <c r="L165" s="20"/>
      <c r="M165" s="20"/>
      <c r="N165" s="51"/>
    </row>
    <row r="166" spans="1:14" x14ac:dyDescent="0.25">
      <c r="A166" s="22" t="s">
        <v>218</v>
      </c>
      <c r="B166" s="20" t="s">
        <v>92</v>
      </c>
      <c r="C166" s="100"/>
      <c r="D166" s="100"/>
      <c r="E166" s="59"/>
      <c r="F166" s="106" t="str">
        <f>IF($C$167=0,"",IF(C166="[for completion]","",IF(C166="","",C166/$C$167)))</f>
        <v/>
      </c>
      <c r="G166" s="106" t="str">
        <f>IF($D$167=0,"",IF(D166="[for completion]","",IF(D166="","",D166/$D$167)))</f>
        <v/>
      </c>
      <c r="H166" s="20"/>
      <c r="L166" s="20"/>
      <c r="M166" s="20"/>
      <c r="N166" s="51"/>
    </row>
    <row r="167" spans="1:14" x14ac:dyDescent="0.25">
      <c r="A167" s="22" t="s">
        <v>219</v>
      </c>
      <c r="B167" s="60" t="s">
        <v>94</v>
      </c>
      <c r="C167" s="109">
        <f>SUM(C164:C166)</f>
        <v>38808.400000000001</v>
      </c>
      <c r="D167" s="109">
        <f>SUM(D164:D166)</f>
        <v>38859.949999999997</v>
      </c>
      <c r="E167" s="59"/>
      <c r="F167" s="108">
        <f>SUM(F164:F166)</f>
        <v>1</v>
      </c>
      <c r="G167" s="108">
        <f>SUM(G164:G166)</f>
        <v>1</v>
      </c>
      <c r="H167" s="20"/>
      <c r="L167" s="20"/>
      <c r="M167" s="20"/>
      <c r="N167" s="51"/>
    </row>
    <row r="168" spans="1:14" outlineLevel="1" x14ac:dyDescent="0.25">
      <c r="A168" s="22" t="s">
        <v>220</v>
      </c>
      <c r="B168" s="60"/>
      <c r="C168" s="109"/>
      <c r="D168" s="109"/>
      <c r="E168" s="59"/>
      <c r="F168" s="59"/>
      <c r="G168" s="18"/>
      <c r="H168" s="20"/>
      <c r="L168" s="20"/>
      <c r="M168" s="20"/>
      <c r="N168" s="51"/>
    </row>
    <row r="169" spans="1:14" outlineLevel="1" x14ac:dyDescent="0.25">
      <c r="A169" s="22" t="s">
        <v>221</v>
      </c>
      <c r="B169" s="60"/>
      <c r="C169" s="109"/>
      <c r="D169" s="109"/>
      <c r="E169" s="59"/>
      <c r="F169" s="59"/>
      <c r="G169" s="18"/>
      <c r="H169" s="20"/>
      <c r="L169" s="20"/>
      <c r="M169" s="20"/>
      <c r="N169" s="51"/>
    </row>
    <row r="170" spans="1:14" outlineLevel="1" x14ac:dyDescent="0.25">
      <c r="A170" s="22" t="s">
        <v>222</v>
      </c>
      <c r="B170" s="60"/>
      <c r="C170" s="109"/>
      <c r="D170" s="109"/>
      <c r="E170" s="59"/>
      <c r="F170" s="59"/>
      <c r="G170" s="18"/>
      <c r="H170" s="20"/>
      <c r="L170" s="20"/>
      <c r="M170" s="20"/>
      <c r="N170" s="51"/>
    </row>
    <row r="171" spans="1:14" outlineLevel="1" x14ac:dyDescent="0.25">
      <c r="A171" s="22" t="s">
        <v>223</v>
      </c>
      <c r="B171" s="60"/>
      <c r="C171" s="109"/>
      <c r="D171" s="109"/>
      <c r="E171" s="59"/>
      <c r="F171" s="59"/>
      <c r="G171" s="18"/>
      <c r="H171" s="20"/>
      <c r="L171" s="20"/>
      <c r="M171" s="20"/>
      <c r="N171" s="51"/>
    </row>
    <row r="172" spans="1:14" outlineLevel="1" x14ac:dyDescent="0.25">
      <c r="A172" s="22" t="s">
        <v>224</v>
      </c>
      <c r="B172" s="60"/>
      <c r="C172" s="109"/>
      <c r="D172" s="109"/>
      <c r="E172" s="59"/>
      <c r="F172" s="59"/>
      <c r="G172" s="18"/>
      <c r="H172" s="20"/>
      <c r="L172" s="20"/>
      <c r="M172" s="20"/>
      <c r="N172" s="51"/>
    </row>
    <row r="173" spans="1:14" ht="15" customHeight="1" x14ac:dyDescent="0.25">
      <c r="A173" s="41"/>
      <c r="B173" s="42" t="s">
        <v>225</v>
      </c>
      <c r="C173" s="41" t="s">
        <v>62</v>
      </c>
      <c r="D173" s="41"/>
      <c r="E173" s="43"/>
      <c r="F173" s="44" t="s">
        <v>226</v>
      </c>
      <c r="G173" s="44"/>
      <c r="H173" s="20"/>
      <c r="L173" s="20"/>
      <c r="M173" s="20"/>
      <c r="N173" s="51"/>
    </row>
    <row r="174" spans="1:14" ht="15" customHeight="1" x14ac:dyDescent="0.25">
      <c r="A174" s="22" t="s">
        <v>227</v>
      </c>
      <c r="B174" s="39" t="s">
        <v>228</v>
      </c>
      <c r="C174" s="100"/>
      <c r="D174" s="36"/>
      <c r="E174" s="28"/>
      <c r="F174" s="106">
        <f>IF($C$179=0,"",IF(C174="[for completion]","",C174/$C$179))</f>
        <v>0</v>
      </c>
      <c r="G174" s="47"/>
      <c r="H174" s="20"/>
      <c r="L174" s="20"/>
      <c r="M174" s="20"/>
      <c r="N174" s="51"/>
    </row>
    <row r="175" spans="1:14" ht="30.75" customHeight="1" x14ac:dyDescent="0.25">
      <c r="A175" s="22" t="s">
        <v>9</v>
      </c>
      <c r="B175" s="39" t="s">
        <v>947</v>
      </c>
      <c r="C175" s="100"/>
      <c r="E175" s="49"/>
      <c r="F175" s="106">
        <f>IF($C$179=0,"",IF(C175="[for completion]","",C175/$C$179))</f>
        <v>0</v>
      </c>
      <c r="G175" s="47"/>
      <c r="H175" s="20"/>
      <c r="L175" s="20"/>
      <c r="M175" s="20"/>
      <c r="N175" s="51"/>
    </row>
    <row r="176" spans="1:14" x14ac:dyDescent="0.25">
      <c r="A176" s="22" t="s">
        <v>229</v>
      </c>
      <c r="B176" s="39" t="s">
        <v>230</v>
      </c>
      <c r="C176" s="100"/>
      <c r="E176" s="49"/>
      <c r="F176" s="106"/>
      <c r="G176" s="47"/>
      <c r="H176" s="20"/>
      <c r="L176" s="20"/>
      <c r="M176" s="20"/>
      <c r="N176" s="51"/>
    </row>
    <row r="177" spans="1:14" x14ac:dyDescent="0.25">
      <c r="A177" s="22" t="s">
        <v>231</v>
      </c>
      <c r="B177" s="39" t="s">
        <v>232</v>
      </c>
      <c r="C177" s="100">
        <v>700</v>
      </c>
      <c r="E177" s="49"/>
      <c r="F177" s="106">
        <f t="shared" ref="F177:F187" si="15">IF($C$179=0,"",IF(C177="[for completion]","",C177/$C$179))</f>
        <v>1</v>
      </c>
      <c r="G177" s="47"/>
      <c r="H177" s="20"/>
      <c r="L177" s="20"/>
      <c r="M177" s="20"/>
      <c r="N177" s="51"/>
    </row>
    <row r="178" spans="1:14" x14ac:dyDescent="0.25">
      <c r="A178" s="22" t="s">
        <v>233</v>
      </c>
      <c r="B178" s="39" t="s">
        <v>92</v>
      </c>
      <c r="C178" s="100"/>
      <c r="E178" s="49"/>
      <c r="F178" s="106">
        <f t="shared" si="15"/>
        <v>0</v>
      </c>
      <c r="G178" s="47"/>
      <c r="H178" s="20"/>
      <c r="L178" s="20"/>
      <c r="M178" s="20"/>
      <c r="N178" s="51"/>
    </row>
    <row r="179" spans="1:14" x14ac:dyDescent="0.25">
      <c r="A179" s="22" t="s">
        <v>10</v>
      </c>
      <c r="B179" s="55" t="s">
        <v>94</v>
      </c>
      <c r="C179" s="102">
        <f>SUM(C174:C178)</f>
        <v>700</v>
      </c>
      <c r="E179" s="49"/>
      <c r="F179" s="107">
        <f>SUM(F174:F178)</f>
        <v>1</v>
      </c>
      <c r="G179" s="47"/>
      <c r="H179" s="20"/>
      <c r="L179" s="20"/>
      <c r="M179" s="20"/>
      <c r="N179" s="51"/>
    </row>
    <row r="180" spans="1:14" outlineLevel="1" x14ac:dyDescent="0.25">
      <c r="A180" s="22" t="s">
        <v>234</v>
      </c>
      <c r="B180" s="61" t="s">
        <v>235</v>
      </c>
      <c r="C180" s="100"/>
      <c r="E180" s="49"/>
      <c r="F180" s="106">
        <f t="shared" si="15"/>
        <v>0</v>
      </c>
      <c r="G180" s="47"/>
      <c r="H180" s="20"/>
      <c r="L180" s="20"/>
      <c r="M180" s="20"/>
      <c r="N180" s="51"/>
    </row>
    <row r="181" spans="1:14" s="61" customFormat="1" ht="30" outlineLevel="1" x14ac:dyDescent="0.25">
      <c r="A181" s="22" t="s">
        <v>236</v>
      </c>
      <c r="B181" s="61" t="s">
        <v>237</v>
      </c>
      <c r="C181" s="110"/>
      <c r="F181" s="106">
        <f t="shared" si="15"/>
        <v>0</v>
      </c>
    </row>
    <row r="182" spans="1:14" ht="30" outlineLevel="1" x14ac:dyDescent="0.25">
      <c r="A182" s="22" t="s">
        <v>238</v>
      </c>
      <c r="B182" s="61" t="s">
        <v>239</v>
      </c>
      <c r="C182" s="100"/>
      <c r="E182" s="49"/>
      <c r="F182" s="106">
        <f t="shared" si="15"/>
        <v>0</v>
      </c>
      <c r="G182" s="47"/>
      <c r="H182" s="20"/>
      <c r="L182" s="20"/>
      <c r="M182" s="20"/>
      <c r="N182" s="51"/>
    </row>
    <row r="183" spans="1:14" outlineLevel="1" x14ac:dyDescent="0.25">
      <c r="A183" s="22" t="s">
        <v>240</v>
      </c>
      <c r="B183" s="61" t="s">
        <v>241</v>
      </c>
      <c r="C183" s="100"/>
      <c r="E183" s="49"/>
      <c r="F183" s="106">
        <f t="shared" si="15"/>
        <v>0</v>
      </c>
      <c r="G183" s="47"/>
      <c r="H183" s="20"/>
      <c r="L183" s="20"/>
      <c r="M183" s="20"/>
      <c r="N183" s="51"/>
    </row>
    <row r="184" spans="1:14" s="61" customFormat="1" ht="30" outlineLevel="1" x14ac:dyDescent="0.25">
      <c r="A184" s="22" t="s">
        <v>242</v>
      </c>
      <c r="B184" s="61" t="s">
        <v>243</v>
      </c>
      <c r="C184" s="110"/>
      <c r="F184" s="106">
        <f t="shared" si="15"/>
        <v>0</v>
      </c>
    </row>
    <row r="185" spans="1:14" ht="30" outlineLevel="1" x14ac:dyDescent="0.25">
      <c r="A185" s="22" t="s">
        <v>244</v>
      </c>
      <c r="B185" s="61" t="s">
        <v>245</v>
      </c>
      <c r="C185" s="100"/>
      <c r="E185" s="49"/>
      <c r="F185" s="106">
        <f t="shared" si="15"/>
        <v>0</v>
      </c>
      <c r="G185" s="47"/>
      <c r="H185" s="20"/>
      <c r="L185" s="20"/>
      <c r="M185" s="20"/>
      <c r="N185" s="51"/>
    </row>
    <row r="186" spans="1:14" outlineLevel="1" x14ac:dyDescent="0.25">
      <c r="A186" s="22" t="s">
        <v>246</v>
      </c>
      <c r="B186" s="61" t="s">
        <v>247</v>
      </c>
      <c r="C186" s="100"/>
      <c r="E186" s="49"/>
      <c r="F186" s="106">
        <f t="shared" si="15"/>
        <v>0</v>
      </c>
      <c r="G186" s="47"/>
      <c r="H186" s="20"/>
      <c r="L186" s="20"/>
      <c r="M186" s="20"/>
      <c r="N186" s="51"/>
    </row>
    <row r="187" spans="1:14" outlineLevel="1" x14ac:dyDescent="0.25">
      <c r="A187" s="22" t="s">
        <v>248</v>
      </c>
      <c r="B187" s="61" t="s">
        <v>249</v>
      </c>
      <c r="C187" s="100"/>
      <c r="E187" s="49"/>
      <c r="F187" s="106">
        <f t="shared" si="15"/>
        <v>0</v>
      </c>
      <c r="G187" s="47"/>
      <c r="H187" s="20"/>
      <c r="L187" s="20"/>
      <c r="M187" s="20"/>
      <c r="N187" s="51"/>
    </row>
    <row r="188" spans="1:14" outlineLevel="1" x14ac:dyDescent="0.25">
      <c r="A188" s="22" t="s">
        <v>250</v>
      </c>
      <c r="B188" s="61"/>
      <c r="E188" s="49"/>
      <c r="F188" s="47"/>
      <c r="G188" s="47"/>
      <c r="H188" s="20"/>
      <c r="L188" s="20"/>
      <c r="M188" s="20"/>
      <c r="N188" s="51"/>
    </row>
    <row r="189" spans="1:14" outlineLevel="1" x14ac:dyDescent="0.25">
      <c r="A189" s="22" t="s">
        <v>251</v>
      </c>
      <c r="B189" s="61"/>
      <c r="E189" s="49"/>
      <c r="F189" s="47"/>
      <c r="G189" s="47"/>
      <c r="H189" s="20"/>
      <c r="L189" s="20"/>
      <c r="M189" s="20"/>
      <c r="N189" s="51"/>
    </row>
    <row r="190" spans="1:14" outlineLevel="1" x14ac:dyDescent="0.25">
      <c r="A190" s="22" t="s">
        <v>252</v>
      </c>
      <c r="B190" s="61"/>
      <c r="E190" s="49"/>
      <c r="F190" s="47"/>
      <c r="G190" s="47"/>
      <c r="H190" s="20"/>
      <c r="L190" s="20"/>
      <c r="M190" s="20"/>
      <c r="N190" s="51"/>
    </row>
    <row r="191" spans="1:14" outlineLevel="1" x14ac:dyDescent="0.25">
      <c r="A191" s="22" t="s">
        <v>253</v>
      </c>
      <c r="B191" s="50"/>
      <c r="E191" s="49"/>
      <c r="F191" s="47"/>
      <c r="G191" s="47"/>
      <c r="H191" s="20"/>
      <c r="L191" s="20"/>
      <c r="M191" s="20"/>
      <c r="N191" s="51"/>
    </row>
    <row r="192" spans="1:14" ht="15" customHeight="1" x14ac:dyDescent="0.25">
      <c r="A192" s="41"/>
      <c r="B192" s="42" t="s">
        <v>254</v>
      </c>
      <c r="C192" s="41" t="s">
        <v>62</v>
      </c>
      <c r="D192" s="41"/>
      <c r="E192" s="43"/>
      <c r="F192" s="44" t="s">
        <v>226</v>
      </c>
      <c r="G192" s="44"/>
      <c r="H192" s="20"/>
      <c r="L192" s="20"/>
      <c r="M192" s="20"/>
      <c r="N192" s="51"/>
    </row>
    <row r="193" spans="1:14" x14ac:dyDescent="0.25">
      <c r="A193" s="22" t="s">
        <v>255</v>
      </c>
      <c r="B193" s="39" t="s">
        <v>256</v>
      </c>
      <c r="C193" s="100">
        <v>700</v>
      </c>
      <c r="E193" s="46"/>
      <c r="F193" s="106">
        <f t="shared" ref="F193:F206" si="16">IF($C$208=0,"",IF(C193="[for completion]","",C193/$C$208))</f>
        <v>1</v>
      </c>
      <c r="G193" s="47"/>
      <c r="H193" s="20"/>
      <c r="L193" s="20"/>
      <c r="M193" s="20"/>
      <c r="N193" s="51"/>
    </row>
    <row r="194" spans="1:14" x14ac:dyDescent="0.25">
      <c r="A194" s="22" t="s">
        <v>257</v>
      </c>
      <c r="B194" s="39" t="s">
        <v>258</v>
      </c>
      <c r="C194" s="100"/>
      <c r="E194" s="49"/>
      <c r="F194" s="106">
        <f t="shared" si="16"/>
        <v>0</v>
      </c>
      <c r="G194" s="49"/>
      <c r="H194" s="20"/>
      <c r="L194" s="20"/>
      <c r="M194" s="20"/>
      <c r="N194" s="51"/>
    </row>
    <row r="195" spans="1:14" x14ac:dyDescent="0.25">
      <c r="A195" s="22" t="s">
        <v>259</v>
      </c>
      <c r="B195" s="39" t="s">
        <v>260</v>
      </c>
      <c r="C195" s="100"/>
      <c r="E195" s="49"/>
      <c r="F195" s="106">
        <f t="shared" si="16"/>
        <v>0</v>
      </c>
      <c r="G195" s="49"/>
      <c r="H195" s="20"/>
      <c r="L195" s="20"/>
      <c r="M195" s="20"/>
      <c r="N195" s="51"/>
    </row>
    <row r="196" spans="1:14" x14ac:dyDescent="0.25">
      <c r="A196" s="22" t="s">
        <v>261</v>
      </c>
      <c r="B196" s="39" t="s">
        <v>262</v>
      </c>
      <c r="C196" s="100"/>
      <c r="E196" s="49"/>
      <c r="F196" s="106">
        <f t="shared" si="16"/>
        <v>0</v>
      </c>
      <c r="G196" s="49"/>
      <c r="H196" s="20"/>
      <c r="L196" s="20"/>
      <c r="M196" s="20"/>
      <c r="N196" s="51"/>
    </row>
    <row r="197" spans="1:14" x14ac:dyDescent="0.25">
      <c r="A197" s="22" t="s">
        <v>263</v>
      </c>
      <c r="B197" s="39" t="s">
        <v>264</v>
      </c>
      <c r="C197" s="100"/>
      <c r="E197" s="49"/>
      <c r="F197" s="106">
        <f t="shared" si="16"/>
        <v>0</v>
      </c>
      <c r="G197" s="49"/>
      <c r="H197" s="20"/>
      <c r="L197" s="20"/>
      <c r="M197" s="20"/>
      <c r="N197" s="51"/>
    </row>
    <row r="198" spans="1:14" x14ac:dyDescent="0.25">
      <c r="A198" s="22" t="s">
        <v>265</v>
      </c>
      <c r="B198" s="39" t="s">
        <v>266</v>
      </c>
      <c r="C198" s="100"/>
      <c r="E198" s="49"/>
      <c r="F198" s="106">
        <f t="shared" si="16"/>
        <v>0</v>
      </c>
      <c r="G198" s="49"/>
      <c r="H198" s="20"/>
      <c r="L198" s="20"/>
      <c r="M198" s="20"/>
      <c r="N198" s="51"/>
    </row>
    <row r="199" spans="1:14" x14ac:dyDescent="0.25">
      <c r="A199" s="22" t="s">
        <v>267</v>
      </c>
      <c r="B199" s="39" t="s">
        <v>268</v>
      </c>
      <c r="C199" s="100"/>
      <c r="E199" s="49"/>
      <c r="F199" s="106">
        <f t="shared" si="16"/>
        <v>0</v>
      </c>
      <c r="G199" s="49"/>
      <c r="H199" s="20"/>
      <c r="L199" s="20"/>
      <c r="M199" s="20"/>
      <c r="N199" s="51"/>
    </row>
    <row r="200" spans="1:14" x14ac:dyDescent="0.25">
      <c r="A200" s="22" t="s">
        <v>269</v>
      </c>
      <c r="B200" s="39" t="s">
        <v>12</v>
      </c>
      <c r="C200" s="100"/>
      <c r="E200" s="49"/>
      <c r="F200" s="106">
        <f t="shared" si="16"/>
        <v>0</v>
      </c>
      <c r="G200" s="49"/>
      <c r="H200" s="20"/>
      <c r="L200" s="20"/>
      <c r="M200" s="20"/>
      <c r="N200" s="51"/>
    </row>
    <row r="201" spans="1:14" x14ac:dyDescent="0.25">
      <c r="A201" s="22" t="s">
        <v>270</v>
      </c>
      <c r="B201" s="39" t="s">
        <v>271</v>
      </c>
      <c r="C201" s="100"/>
      <c r="E201" s="49"/>
      <c r="F201" s="106">
        <f t="shared" si="16"/>
        <v>0</v>
      </c>
      <c r="G201" s="49"/>
      <c r="H201" s="20"/>
      <c r="L201" s="20"/>
      <c r="M201" s="20"/>
      <c r="N201" s="51"/>
    </row>
    <row r="202" spans="1:14" x14ac:dyDescent="0.25">
      <c r="A202" s="22" t="s">
        <v>272</v>
      </c>
      <c r="B202" s="39" t="s">
        <v>273</v>
      </c>
      <c r="C202" s="100"/>
      <c r="E202" s="49"/>
      <c r="F202" s="106">
        <f t="shared" si="16"/>
        <v>0</v>
      </c>
      <c r="G202" s="49"/>
      <c r="H202" s="20"/>
      <c r="L202" s="20"/>
      <c r="M202" s="20"/>
      <c r="N202" s="51"/>
    </row>
    <row r="203" spans="1:14" x14ac:dyDescent="0.25">
      <c r="A203" s="22" t="s">
        <v>274</v>
      </c>
      <c r="B203" s="39" t="s">
        <v>275</v>
      </c>
      <c r="C203" s="100"/>
      <c r="E203" s="49"/>
      <c r="F203" s="106">
        <f t="shared" si="16"/>
        <v>0</v>
      </c>
      <c r="G203" s="49"/>
      <c r="H203" s="20"/>
      <c r="L203" s="20"/>
      <c r="M203" s="20"/>
      <c r="N203" s="51"/>
    </row>
    <row r="204" spans="1:14" x14ac:dyDescent="0.25">
      <c r="A204" s="22" t="s">
        <v>276</v>
      </c>
      <c r="B204" s="39" t="s">
        <v>277</v>
      </c>
      <c r="C204" s="100"/>
      <c r="E204" s="49"/>
      <c r="F204" s="106">
        <f t="shared" si="16"/>
        <v>0</v>
      </c>
      <c r="G204" s="49"/>
      <c r="H204" s="20"/>
      <c r="L204" s="20"/>
      <c r="M204" s="20"/>
      <c r="N204" s="51"/>
    </row>
    <row r="205" spans="1:14" x14ac:dyDescent="0.25">
      <c r="A205" s="22" t="s">
        <v>278</v>
      </c>
      <c r="B205" s="39" t="s">
        <v>279</v>
      </c>
      <c r="C205" s="100"/>
      <c r="E205" s="49"/>
      <c r="F205" s="106">
        <f t="shared" si="16"/>
        <v>0</v>
      </c>
      <c r="G205" s="49"/>
      <c r="H205" s="20"/>
      <c r="L205" s="20"/>
      <c r="M205" s="20"/>
      <c r="N205" s="51"/>
    </row>
    <row r="206" spans="1:14" x14ac:dyDescent="0.25">
      <c r="A206" s="22" t="s">
        <v>280</v>
      </c>
      <c r="B206" s="39" t="s">
        <v>92</v>
      </c>
      <c r="C206" s="100"/>
      <c r="E206" s="49"/>
      <c r="F206" s="106">
        <f t="shared" si="16"/>
        <v>0</v>
      </c>
      <c r="G206" s="49"/>
      <c r="H206" s="20"/>
      <c r="L206" s="20"/>
      <c r="M206" s="20"/>
      <c r="N206" s="51"/>
    </row>
    <row r="207" spans="1:14" x14ac:dyDescent="0.25">
      <c r="A207" s="22" t="s">
        <v>281</v>
      </c>
      <c r="B207" s="48" t="s">
        <v>282</v>
      </c>
      <c r="C207" s="100"/>
      <c r="E207" s="49"/>
      <c r="F207" s="106"/>
      <c r="G207" s="49"/>
      <c r="H207" s="20"/>
      <c r="L207" s="20"/>
      <c r="M207" s="20"/>
      <c r="N207" s="51"/>
    </row>
    <row r="208" spans="1:14" x14ac:dyDescent="0.25">
      <c r="A208" s="22" t="s">
        <v>283</v>
      </c>
      <c r="B208" s="55" t="s">
        <v>94</v>
      </c>
      <c r="C208" s="102">
        <f>SUM(C193:C206)</f>
        <v>700</v>
      </c>
      <c r="D208" s="39"/>
      <c r="E208" s="49"/>
      <c r="F208" s="107">
        <f>SUM(F193:F206)</f>
        <v>1</v>
      </c>
      <c r="G208" s="49"/>
      <c r="H208" s="20"/>
      <c r="L208" s="20"/>
      <c r="M208" s="20"/>
      <c r="N208" s="51"/>
    </row>
    <row r="209" spans="1:14" outlineLevel="1" x14ac:dyDescent="0.25">
      <c r="A209" s="22" t="s">
        <v>284</v>
      </c>
      <c r="B209" s="50" t="s">
        <v>96</v>
      </c>
      <c r="C209" s="100"/>
      <c r="E209" s="49"/>
      <c r="F209" s="106">
        <f>IF($C$208=0,"",IF(C209="[for completion]","",C209/$C$208))</f>
        <v>0</v>
      </c>
      <c r="G209" s="49"/>
      <c r="H209" s="20"/>
      <c r="L209" s="20"/>
      <c r="M209" s="20"/>
      <c r="N209" s="51"/>
    </row>
    <row r="210" spans="1:14" outlineLevel="1" x14ac:dyDescent="0.25">
      <c r="A210" s="22" t="s">
        <v>285</v>
      </c>
      <c r="B210" s="50" t="s">
        <v>96</v>
      </c>
      <c r="C210" s="100"/>
      <c r="E210" s="49"/>
      <c r="F210" s="106">
        <f t="shared" ref="F210:F215" si="17">IF($C$208=0,"",IF(C210="[for completion]","",C210/$C$208))</f>
        <v>0</v>
      </c>
      <c r="G210" s="49"/>
      <c r="H210" s="20"/>
      <c r="L210" s="20"/>
      <c r="M210" s="20"/>
      <c r="N210" s="51"/>
    </row>
    <row r="211" spans="1:14" outlineLevel="1" x14ac:dyDescent="0.25">
      <c r="A211" s="22" t="s">
        <v>286</v>
      </c>
      <c r="B211" s="50" t="s">
        <v>96</v>
      </c>
      <c r="C211" s="100"/>
      <c r="E211" s="49"/>
      <c r="F211" s="106">
        <f t="shared" si="17"/>
        <v>0</v>
      </c>
      <c r="G211" s="49"/>
      <c r="H211" s="20"/>
      <c r="L211" s="20"/>
      <c r="M211" s="20"/>
      <c r="N211" s="51"/>
    </row>
    <row r="212" spans="1:14" outlineLevel="1" x14ac:dyDescent="0.25">
      <c r="A212" s="22" t="s">
        <v>287</v>
      </c>
      <c r="B212" s="50" t="s">
        <v>96</v>
      </c>
      <c r="C212" s="100"/>
      <c r="E212" s="49"/>
      <c r="F212" s="106">
        <f t="shared" si="17"/>
        <v>0</v>
      </c>
      <c r="G212" s="49"/>
      <c r="H212" s="20"/>
      <c r="L212" s="20"/>
      <c r="M212" s="20"/>
      <c r="N212" s="51"/>
    </row>
    <row r="213" spans="1:14" outlineLevel="1" x14ac:dyDescent="0.25">
      <c r="A213" s="22" t="s">
        <v>288</v>
      </c>
      <c r="B213" s="50" t="s">
        <v>96</v>
      </c>
      <c r="C213" s="100"/>
      <c r="E213" s="49"/>
      <c r="F213" s="106">
        <f t="shared" si="17"/>
        <v>0</v>
      </c>
      <c r="G213" s="49"/>
      <c r="H213" s="20"/>
      <c r="L213" s="20"/>
      <c r="M213" s="20"/>
      <c r="N213" s="51"/>
    </row>
    <row r="214" spans="1:14" outlineLevel="1" x14ac:dyDescent="0.25">
      <c r="A214" s="22" t="s">
        <v>289</v>
      </c>
      <c r="B214" s="50" t="s">
        <v>96</v>
      </c>
      <c r="C214" s="100"/>
      <c r="E214" s="49"/>
      <c r="F214" s="106">
        <f t="shared" si="17"/>
        <v>0</v>
      </c>
      <c r="G214" s="49"/>
      <c r="H214" s="20"/>
      <c r="L214" s="20"/>
      <c r="M214" s="20"/>
      <c r="N214" s="51"/>
    </row>
    <row r="215" spans="1:14" outlineLevel="1" x14ac:dyDescent="0.25">
      <c r="A215" s="22" t="s">
        <v>290</v>
      </c>
      <c r="B215" s="50" t="s">
        <v>96</v>
      </c>
      <c r="C215" s="100"/>
      <c r="E215" s="49"/>
      <c r="F215" s="106">
        <f t="shared" si="17"/>
        <v>0</v>
      </c>
      <c r="G215" s="49"/>
      <c r="H215" s="20"/>
      <c r="L215" s="20"/>
      <c r="M215" s="20"/>
      <c r="N215" s="51"/>
    </row>
    <row r="216" spans="1:14" ht="15" customHeight="1" x14ac:dyDescent="0.25">
      <c r="A216" s="41"/>
      <c r="B216" s="42" t="s">
        <v>291</v>
      </c>
      <c r="C216" s="41" t="s">
        <v>62</v>
      </c>
      <c r="D216" s="41"/>
      <c r="E216" s="43"/>
      <c r="F216" s="44" t="s">
        <v>82</v>
      </c>
      <c r="G216" s="44" t="s">
        <v>213</v>
      </c>
      <c r="H216" s="20"/>
      <c r="L216" s="20"/>
      <c r="M216" s="20"/>
      <c r="N216" s="51"/>
    </row>
    <row r="217" spans="1:14" x14ac:dyDescent="0.25">
      <c r="A217" s="22" t="s">
        <v>292</v>
      </c>
      <c r="B217" s="18" t="s">
        <v>293</v>
      </c>
      <c r="C217" s="100"/>
      <c r="E217" s="59"/>
      <c r="F217" s="106" t="str">
        <f>IF($C$38=0,"",IF(C217="[for completion]","",IF(C217="","",C217/$C$38)))</f>
        <v/>
      </c>
      <c r="G217" s="106" t="str">
        <f>IF($C$39=0,"",IF(C217="[for completion]","",IF(C217="","",C217/$C$39)))</f>
        <v/>
      </c>
      <c r="H217" s="20"/>
      <c r="L217" s="20"/>
      <c r="M217" s="20"/>
      <c r="N217" s="51"/>
    </row>
    <row r="218" spans="1:14" x14ac:dyDescent="0.25">
      <c r="A218" s="22" t="s">
        <v>294</v>
      </c>
      <c r="B218" s="18" t="s">
        <v>295</v>
      </c>
      <c r="C218" s="100">
        <v>700</v>
      </c>
      <c r="E218" s="59"/>
      <c r="F218" s="106">
        <f>IF($C$38=0,"",IF(C218="[for completion]","",IF(C218="","",C218/$C$38)))</f>
        <v>1.6355606398126301E-2</v>
      </c>
      <c r="G218" s="106">
        <f>IF($C$39=0,"",IF(C218="[for completion]","",IF(C218="","",C218/$C$39)))</f>
        <v>1.8037332123973161E-2</v>
      </c>
      <c r="H218" s="20"/>
      <c r="L218" s="20"/>
      <c r="M218" s="20"/>
      <c r="N218" s="51"/>
    </row>
    <row r="219" spans="1:14" x14ac:dyDescent="0.25">
      <c r="A219" s="22" t="s">
        <v>296</v>
      </c>
      <c r="B219" s="18" t="s">
        <v>92</v>
      </c>
      <c r="C219" s="100"/>
      <c r="E219" s="59"/>
      <c r="F219" s="106" t="str">
        <f>IF($C$38=0,"",IF(C219="[for completion]","",IF(C219="","",C219/$C$38)))</f>
        <v/>
      </c>
      <c r="G219" s="106" t="str">
        <f>IF($C$39=0,"",IF(C219="[for completion]","",IF(C219="","",C219/$C$39)))</f>
        <v/>
      </c>
      <c r="H219" s="20"/>
      <c r="L219" s="20"/>
      <c r="M219" s="20"/>
      <c r="N219" s="51"/>
    </row>
    <row r="220" spans="1:14" x14ac:dyDescent="0.25">
      <c r="A220" s="22" t="s">
        <v>297</v>
      </c>
      <c r="B220" s="55" t="s">
        <v>94</v>
      </c>
      <c r="C220" s="100">
        <f>SUM(C217:C219)</f>
        <v>700</v>
      </c>
      <c r="E220" s="59"/>
      <c r="F220" s="99">
        <f>SUM(F217:F219)</f>
        <v>1.6355606398126301E-2</v>
      </c>
      <c r="G220" s="99">
        <f>SUM(G217:G219)</f>
        <v>1.8037332123973161E-2</v>
      </c>
      <c r="H220" s="20"/>
      <c r="L220" s="20"/>
      <c r="M220" s="20"/>
      <c r="N220" s="51"/>
    </row>
    <row r="221" spans="1:14" outlineLevel="1" x14ac:dyDescent="0.25">
      <c r="A221" s="22" t="s">
        <v>298</v>
      </c>
      <c r="B221" s="50" t="s">
        <v>96</v>
      </c>
      <c r="C221" s="100"/>
      <c r="E221" s="59"/>
      <c r="F221" s="106" t="str">
        <f t="shared" ref="F221:F227" si="18">IF($C$38=0,"",IF(C221="[for completion]","",IF(C221="","",C221/$C$38)))</f>
        <v/>
      </c>
      <c r="G221" s="106" t="str">
        <f t="shared" ref="G221:G227" si="19">IF($C$39=0,"",IF(C221="[for completion]","",IF(C221="","",C221/$C$39)))</f>
        <v/>
      </c>
      <c r="H221" s="20"/>
      <c r="L221" s="20"/>
      <c r="M221" s="20"/>
      <c r="N221" s="51"/>
    </row>
    <row r="222" spans="1:14" outlineLevel="1" x14ac:dyDescent="0.25">
      <c r="A222" s="22" t="s">
        <v>299</v>
      </c>
      <c r="B222" s="50" t="s">
        <v>96</v>
      </c>
      <c r="C222" s="100"/>
      <c r="E222" s="59"/>
      <c r="F222" s="106" t="str">
        <f t="shared" si="18"/>
        <v/>
      </c>
      <c r="G222" s="106" t="str">
        <f t="shared" si="19"/>
        <v/>
      </c>
      <c r="H222" s="20"/>
      <c r="L222" s="20"/>
      <c r="M222" s="20"/>
      <c r="N222" s="51"/>
    </row>
    <row r="223" spans="1:14" outlineLevel="1" x14ac:dyDescent="0.25">
      <c r="A223" s="22" t="s">
        <v>300</v>
      </c>
      <c r="B223" s="50" t="s">
        <v>96</v>
      </c>
      <c r="C223" s="100"/>
      <c r="E223" s="59"/>
      <c r="F223" s="106" t="str">
        <f t="shared" si="18"/>
        <v/>
      </c>
      <c r="G223" s="106" t="str">
        <f t="shared" si="19"/>
        <v/>
      </c>
      <c r="H223" s="20"/>
      <c r="L223" s="20"/>
      <c r="M223" s="20"/>
      <c r="N223" s="51"/>
    </row>
    <row r="224" spans="1:14" outlineLevel="1" x14ac:dyDescent="0.25">
      <c r="A224" s="22" t="s">
        <v>301</v>
      </c>
      <c r="B224" s="50" t="s">
        <v>96</v>
      </c>
      <c r="C224" s="100"/>
      <c r="E224" s="59"/>
      <c r="F224" s="106" t="str">
        <f t="shared" si="18"/>
        <v/>
      </c>
      <c r="G224" s="106" t="str">
        <f t="shared" si="19"/>
        <v/>
      </c>
      <c r="H224" s="20"/>
      <c r="L224" s="20"/>
      <c r="M224" s="20"/>
      <c r="N224" s="51"/>
    </row>
    <row r="225" spans="1:14" outlineLevel="1" x14ac:dyDescent="0.25">
      <c r="A225" s="22" t="s">
        <v>302</v>
      </c>
      <c r="B225" s="50" t="s">
        <v>96</v>
      </c>
      <c r="C225" s="100"/>
      <c r="E225" s="59"/>
      <c r="F225" s="106" t="str">
        <f t="shared" si="18"/>
        <v/>
      </c>
      <c r="G225" s="106" t="str">
        <f t="shared" si="19"/>
        <v/>
      </c>
      <c r="H225" s="20"/>
      <c r="L225" s="20"/>
      <c r="M225" s="20"/>
    </row>
    <row r="226" spans="1:14" outlineLevel="1" x14ac:dyDescent="0.25">
      <c r="A226" s="22" t="s">
        <v>303</v>
      </c>
      <c r="B226" s="50" t="s">
        <v>96</v>
      </c>
      <c r="C226" s="100"/>
      <c r="E226" s="39"/>
      <c r="F226" s="106" t="str">
        <f t="shared" si="18"/>
        <v/>
      </c>
      <c r="G226" s="106" t="str">
        <f t="shared" si="19"/>
        <v/>
      </c>
      <c r="H226" s="20"/>
      <c r="L226" s="20"/>
      <c r="M226" s="20"/>
    </row>
    <row r="227" spans="1:14" outlineLevel="1" x14ac:dyDescent="0.25">
      <c r="A227" s="22" t="s">
        <v>304</v>
      </c>
      <c r="B227" s="50" t="s">
        <v>96</v>
      </c>
      <c r="C227" s="100"/>
      <c r="E227" s="59"/>
      <c r="F227" s="106" t="str">
        <f t="shared" si="18"/>
        <v/>
      </c>
      <c r="G227" s="106" t="str">
        <f t="shared" si="19"/>
        <v/>
      </c>
      <c r="H227" s="20"/>
      <c r="L227" s="20"/>
      <c r="M227" s="20"/>
    </row>
    <row r="228" spans="1:14" ht="15" customHeight="1" x14ac:dyDescent="0.25">
      <c r="A228" s="41"/>
      <c r="B228" s="42" t="s">
        <v>305</v>
      </c>
      <c r="C228" s="41"/>
      <c r="D228" s="41"/>
      <c r="E228" s="43"/>
      <c r="F228" s="44"/>
      <c r="G228" s="44"/>
      <c r="H228" s="20"/>
      <c r="L228" s="20"/>
      <c r="M228" s="20"/>
    </row>
    <row r="229" spans="1:14" ht="30" x14ac:dyDescent="0.25">
      <c r="A229" s="22" t="s">
        <v>306</v>
      </c>
      <c r="B229" s="39" t="s">
        <v>307</v>
      </c>
      <c r="C229" s="62" t="s">
        <v>2876</v>
      </c>
      <c r="H229" s="20"/>
      <c r="L229" s="20"/>
      <c r="M229" s="20"/>
    </row>
    <row r="230" spans="1:14" ht="15" customHeight="1" x14ac:dyDescent="0.25">
      <c r="A230" s="41"/>
      <c r="B230" s="42" t="s">
        <v>308</v>
      </c>
      <c r="C230" s="41"/>
      <c r="D230" s="41"/>
      <c r="E230" s="43"/>
      <c r="F230" s="44"/>
      <c r="G230" s="44"/>
      <c r="H230" s="20"/>
      <c r="L230" s="20"/>
      <c r="M230" s="20"/>
    </row>
    <row r="231" spans="1:14" x14ac:dyDescent="0.25">
      <c r="A231" s="22" t="s">
        <v>11</v>
      </c>
      <c r="B231" s="22" t="s">
        <v>950</v>
      </c>
      <c r="C231" s="100">
        <v>80800.72</v>
      </c>
      <c r="E231" s="39"/>
      <c r="H231" s="20"/>
      <c r="L231" s="20"/>
      <c r="M231" s="20"/>
    </row>
    <row r="232" spans="1:14" x14ac:dyDescent="0.25">
      <c r="A232" s="22" t="s">
        <v>309</v>
      </c>
      <c r="B232" s="1" t="s">
        <v>310</v>
      </c>
      <c r="C232" s="100" t="s">
        <v>2877</v>
      </c>
      <c r="E232" s="39"/>
      <c r="H232" s="20"/>
      <c r="L232" s="20"/>
      <c r="M232" s="20"/>
    </row>
    <row r="233" spans="1:14" x14ac:dyDescent="0.25">
      <c r="A233" s="22" t="s">
        <v>311</v>
      </c>
      <c r="B233" s="1" t="s">
        <v>312</v>
      </c>
      <c r="C233" s="100" t="s">
        <v>2877</v>
      </c>
      <c r="E233" s="39"/>
      <c r="H233" s="20"/>
      <c r="L233" s="20"/>
      <c r="M233" s="20"/>
    </row>
    <row r="234" spans="1:14" outlineLevel="1" x14ac:dyDescent="0.25">
      <c r="A234" s="22" t="s">
        <v>313</v>
      </c>
      <c r="B234" s="37" t="s">
        <v>314</v>
      </c>
      <c r="C234" s="102"/>
      <c r="D234" s="39"/>
      <c r="E234" s="39"/>
      <c r="H234" s="20"/>
      <c r="L234" s="20"/>
      <c r="M234" s="20"/>
    </row>
    <row r="235" spans="1:14" outlineLevel="1" x14ac:dyDescent="0.25">
      <c r="A235" s="22" t="s">
        <v>315</v>
      </c>
      <c r="B235" s="37" t="s">
        <v>316</v>
      </c>
      <c r="C235" s="102"/>
      <c r="D235" s="39"/>
      <c r="E235" s="39"/>
      <c r="H235" s="20"/>
      <c r="L235" s="20"/>
      <c r="M235" s="20"/>
    </row>
    <row r="236" spans="1:14" outlineLevel="1" x14ac:dyDescent="0.25">
      <c r="A236" s="22" t="s">
        <v>317</v>
      </c>
      <c r="B236" s="37" t="s">
        <v>318</v>
      </c>
      <c r="C236" s="39"/>
      <c r="D236" s="39"/>
      <c r="E236" s="39"/>
      <c r="H236" s="20"/>
      <c r="L236" s="20"/>
      <c r="M236" s="20"/>
    </row>
    <row r="237" spans="1:14" outlineLevel="1" x14ac:dyDescent="0.25">
      <c r="A237" s="22" t="s">
        <v>319</v>
      </c>
      <c r="C237" s="39"/>
      <c r="D237" s="39"/>
      <c r="E237" s="39"/>
      <c r="H237" s="20"/>
      <c r="L237" s="20"/>
      <c r="M237" s="20"/>
    </row>
    <row r="238" spans="1:14" outlineLevel="1" x14ac:dyDescent="0.25">
      <c r="A238" s="22" t="s">
        <v>320</v>
      </c>
      <c r="C238" s="39"/>
      <c r="D238" s="39"/>
      <c r="E238" s="39"/>
      <c r="H238" s="20"/>
      <c r="L238" s="20"/>
      <c r="M238" s="20"/>
    </row>
    <row r="239" spans="1:14" outlineLevel="1" x14ac:dyDescent="0.25">
      <c r="A239" s="41"/>
      <c r="B239" s="42" t="s">
        <v>1853</v>
      </c>
      <c r="C239" s="41"/>
      <c r="D239" s="41"/>
      <c r="E239" s="43"/>
      <c r="F239" s="44"/>
      <c r="G239" s="44"/>
      <c r="H239" s="20"/>
      <c r="K239"/>
      <c r="L239"/>
      <c r="M239"/>
      <c r="N239"/>
    </row>
    <row r="240" spans="1:14" ht="30" outlineLevel="1" x14ac:dyDescent="0.25">
      <c r="A240" s="22" t="s">
        <v>1145</v>
      </c>
      <c r="B240" s="22" t="s">
        <v>1778</v>
      </c>
      <c r="D240"/>
      <c r="E240"/>
      <c r="F240"/>
      <c r="G240"/>
      <c r="H240" s="20"/>
      <c r="K240"/>
      <c r="L240"/>
      <c r="M240"/>
      <c r="N240"/>
    </row>
    <row r="241" spans="1:14" ht="30" outlineLevel="1" x14ac:dyDescent="0.25">
      <c r="A241" s="22" t="s">
        <v>1148</v>
      </c>
      <c r="B241" s="22" t="s">
        <v>1820</v>
      </c>
      <c r="C241" s="131"/>
      <c r="D241"/>
      <c r="E241"/>
      <c r="F241"/>
      <c r="G241"/>
      <c r="H241" s="20"/>
      <c r="K241"/>
      <c r="L241"/>
      <c r="M241"/>
      <c r="N241"/>
    </row>
    <row r="242" spans="1:14" outlineLevel="1" x14ac:dyDescent="0.25">
      <c r="A242" s="22" t="s">
        <v>1776</v>
      </c>
      <c r="B242" s="22" t="s">
        <v>1150</v>
      </c>
      <c r="C242" s="131" t="s">
        <v>1151</v>
      </c>
      <c r="D242"/>
      <c r="E242"/>
      <c r="F242"/>
      <c r="G242"/>
      <c r="H242" s="20"/>
      <c r="K242"/>
      <c r="L242"/>
      <c r="M242"/>
      <c r="N242"/>
    </row>
    <row r="243" spans="1:14" ht="45" outlineLevel="1" x14ac:dyDescent="0.25">
      <c r="A243" s="22" t="s">
        <v>1777</v>
      </c>
      <c r="B243" s="22" t="s">
        <v>1146</v>
      </c>
      <c r="C243" s="22" t="s">
        <v>1147</v>
      </c>
      <c r="D243"/>
      <c r="E243"/>
      <c r="F243"/>
      <c r="G243"/>
      <c r="H243" s="20"/>
      <c r="K243"/>
      <c r="L243"/>
      <c r="M243"/>
      <c r="N243"/>
    </row>
    <row r="244" spans="1:14" outlineLevel="1" x14ac:dyDescent="0.25">
      <c r="A244" s="22" t="s">
        <v>1152</v>
      </c>
      <c r="D244"/>
      <c r="E244"/>
      <c r="F244"/>
      <c r="G244"/>
      <c r="H244" s="20"/>
      <c r="K244"/>
      <c r="L244"/>
      <c r="M244"/>
      <c r="N244"/>
    </row>
    <row r="245" spans="1:14" outlineLevel="1" x14ac:dyDescent="0.25">
      <c r="A245" s="22" t="s">
        <v>1153</v>
      </c>
      <c r="D245"/>
      <c r="E245"/>
      <c r="F245"/>
      <c r="G245"/>
      <c r="H245" s="20"/>
      <c r="K245"/>
      <c r="L245"/>
      <c r="M245"/>
      <c r="N245"/>
    </row>
    <row r="246" spans="1:14" outlineLevel="1" x14ac:dyDescent="0.25">
      <c r="A246" s="22" t="s">
        <v>1149</v>
      </c>
      <c r="D246"/>
      <c r="E246"/>
      <c r="F246"/>
      <c r="G246"/>
      <c r="H246" s="20"/>
      <c r="K246"/>
      <c r="L246"/>
      <c r="M246"/>
      <c r="N246"/>
    </row>
    <row r="247" spans="1:14" outlineLevel="1" x14ac:dyDescent="0.25">
      <c r="A247" s="22" t="s">
        <v>1154</v>
      </c>
      <c r="D247"/>
      <c r="E247"/>
      <c r="F247"/>
      <c r="G247"/>
      <c r="H247" s="20"/>
      <c r="K247"/>
      <c r="L247"/>
      <c r="M247"/>
      <c r="N247"/>
    </row>
    <row r="248" spans="1:14" outlineLevel="1" x14ac:dyDescent="0.25">
      <c r="A248" s="22" t="s">
        <v>1155</v>
      </c>
      <c r="D248"/>
      <c r="E248"/>
      <c r="F248"/>
      <c r="G248"/>
      <c r="H248" s="20"/>
      <c r="K248"/>
      <c r="L248"/>
      <c r="M248"/>
      <c r="N248"/>
    </row>
    <row r="249" spans="1:14" outlineLevel="1" x14ac:dyDescent="0.25">
      <c r="A249" s="22" t="s">
        <v>1156</v>
      </c>
      <c r="D249"/>
      <c r="E249"/>
      <c r="F249"/>
      <c r="G249"/>
      <c r="H249" s="20"/>
      <c r="K249"/>
      <c r="L249"/>
      <c r="M249"/>
      <c r="N249"/>
    </row>
    <row r="250" spans="1:14" outlineLevel="1" x14ac:dyDescent="0.25">
      <c r="A250" s="22" t="s">
        <v>1157</v>
      </c>
      <c r="D250"/>
      <c r="E250"/>
      <c r="F250"/>
      <c r="G250"/>
      <c r="H250" s="20"/>
      <c r="K250"/>
      <c r="L250"/>
      <c r="M250"/>
      <c r="N250"/>
    </row>
    <row r="251" spans="1:14" outlineLevel="1" x14ac:dyDescent="0.25">
      <c r="A251" s="22" t="s">
        <v>1158</v>
      </c>
      <c r="D251"/>
      <c r="E251"/>
      <c r="F251"/>
      <c r="G251"/>
      <c r="H251" s="20"/>
      <c r="K251"/>
      <c r="L251"/>
      <c r="M251"/>
      <c r="N251"/>
    </row>
    <row r="252" spans="1:14" outlineLevel="1" x14ac:dyDescent="0.25">
      <c r="A252" s="22" t="s">
        <v>1159</v>
      </c>
      <c r="D252"/>
      <c r="E252"/>
      <c r="F252"/>
      <c r="G252"/>
      <c r="H252" s="20"/>
      <c r="K252"/>
      <c r="L252"/>
      <c r="M252"/>
      <c r="N252"/>
    </row>
    <row r="253" spans="1:14" outlineLevel="1" x14ac:dyDescent="0.25">
      <c r="A253" s="22" t="s">
        <v>1160</v>
      </c>
      <c r="D253"/>
      <c r="E253"/>
      <c r="F253"/>
      <c r="G253"/>
      <c r="H253" s="20"/>
      <c r="K253"/>
      <c r="L253"/>
      <c r="M253"/>
      <c r="N253"/>
    </row>
    <row r="254" spans="1:14" outlineLevel="1" x14ac:dyDescent="0.25">
      <c r="A254" s="22" t="s">
        <v>1161</v>
      </c>
      <c r="D254"/>
      <c r="E254"/>
      <c r="F254"/>
      <c r="G254"/>
      <c r="H254" s="20"/>
      <c r="K254"/>
      <c r="L254"/>
      <c r="M254"/>
      <c r="N254"/>
    </row>
    <row r="255" spans="1:14" outlineLevel="1" x14ac:dyDescent="0.25">
      <c r="A255" s="22" t="s">
        <v>1162</v>
      </c>
      <c r="D255"/>
      <c r="E255"/>
      <c r="F255"/>
      <c r="G255"/>
      <c r="H255" s="20"/>
      <c r="K255"/>
      <c r="L255"/>
      <c r="M255"/>
      <c r="N255"/>
    </row>
    <row r="256" spans="1:14" outlineLevel="1" x14ac:dyDescent="0.25">
      <c r="A256" s="22" t="s">
        <v>1163</v>
      </c>
      <c r="D256"/>
      <c r="E256"/>
      <c r="F256"/>
      <c r="G256"/>
      <c r="H256" s="20"/>
      <c r="K256"/>
      <c r="L256"/>
      <c r="M256"/>
      <c r="N256"/>
    </row>
    <row r="257" spans="1:14" outlineLevel="1" x14ac:dyDescent="0.25">
      <c r="A257" s="22" t="s">
        <v>1164</v>
      </c>
      <c r="D257"/>
      <c r="E257"/>
      <c r="F257"/>
      <c r="G257"/>
      <c r="H257" s="20"/>
      <c r="K257"/>
      <c r="L257"/>
      <c r="M257"/>
      <c r="N257"/>
    </row>
    <row r="258" spans="1:14" outlineLevel="1" x14ac:dyDescent="0.25">
      <c r="A258" s="22" t="s">
        <v>1165</v>
      </c>
      <c r="D258"/>
      <c r="E258"/>
      <c r="F258"/>
      <c r="G258"/>
      <c r="H258" s="20"/>
      <c r="K258"/>
      <c r="L258"/>
      <c r="M258"/>
      <c r="N258"/>
    </row>
    <row r="259" spans="1:14" outlineLevel="1" x14ac:dyDescent="0.25">
      <c r="A259" s="22" t="s">
        <v>1166</v>
      </c>
      <c r="D259"/>
      <c r="E259"/>
      <c r="F259"/>
      <c r="G259"/>
      <c r="H259" s="20"/>
      <c r="K259"/>
      <c r="L259"/>
      <c r="M259"/>
      <c r="N259"/>
    </row>
    <row r="260" spans="1:14" outlineLevel="1" x14ac:dyDescent="0.25">
      <c r="A260" s="22" t="s">
        <v>1167</v>
      </c>
      <c r="D260"/>
      <c r="E260"/>
      <c r="F260"/>
      <c r="G260"/>
      <c r="H260" s="20"/>
      <c r="K260"/>
      <c r="L260"/>
      <c r="M260"/>
      <c r="N260"/>
    </row>
    <row r="261" spans="1:14" outlineLevel="1" x14ac:dyDescent="0.25">
      <c r="A261" s="22" t="s">
        <v>1168</v>
      </c>
      <c r="D261"/>
      <c r="E261"/>
      <c r="F261"/>
      <c r="G261"/>
      <c r="H261" s="20"/>
      <c r="K261"/>
      <c r="L261"/>
      <c r="M261"/>
      <c r="N261"/>
    </row>
    <row r="262" spans="1:14" outlineLevel="1" x14ac:dyDescent="0.25">
      <c r="A262" s="22" t="s">
        <v>1169</v>
      </c>
      <c r="D262"/>
      <c r="E262"/>
      <c r="F262"/>
      <c r="G262"/>
      <c r="H262" s="20"/>
      <c r="K262"/>
      <c r="L262"/>
      <c r="M262"/>
      <c r="N262"/>
    </row>
    <row r="263" spans="1:14" outlineLevel="1" x14ac:dyDescent="0.25">
      <c r="A263" s="22" t="s">
        <v>1170</v>
      </c>
      <c r="D263"/>
      <c r="E263"/>
      <c r="F263"/>
      <c r="G263"/>
      <c r="H263" s="20"/>
      <c r="K263"/>
      <c r="L263"/>
      <c r="M263"/>
      <c r="N263"/>
    </row>
    <row r="264" spans="1:14" outlineLevel="1" x14ac:dyDescent="0.25">
      <c r="A264" s="22" t="s">
        <v>1171</v>
      </c>
      <c r="D264"/>
      <c r="E264"/>
      <c r="F264"/>
      <c r="G264"/>
      <c r="H264" s="20"/>
      <c r="K264"/>
      <c r="L264"/>
      <c r="M264"/>
      <c r="N264"/>
    </row>
    <row r="265" spans="1:14" outlineLevel="1" x14ac:dyDescent="0.25">
      <c r="A265" s="22" t="s">
        <v>1172</v>
      </c>
      <c r="D265"/>
      <c r="E265"/>
      <c r="F265"/>
      <c r="G265"/>
      <c r="H265" s="20"/>
      <c r="K265"/>
      <c r="L265"/>
      <c r="M265"/>
      <c r="N265"/>
    </row>
    <row r="266" spans="1:14" outlineLevel="1" x14ac:dyDescent="0.25">
      <c r="A266" s="22" t="s">
        <v>1173</v>
      </c>
      <c r="D266"/>
      <c r="E266"/>
      <c r="F266"/>
      <c r="G266"/>
      <c r="H266" s="20"/>
      <c r="K266"/>
      <c r="L266"/>
      <c r="M266"/>
      <c r="N266"/>
    </row>
    <row r="267" spans="1:14" outlineLevel="1" x14ac:dyDescent="0.25">
      <c r="A267" s="22" t="s">
        <v>1174</v>
      </c>
      <c r="D267"/>
      <c r="E267"/>
      <c r="F267"/>
      <c r="G267"/>
      <c r="H267" s="20"/>
      <c r="K267"/>
      <c r="L267"/>
      <c r="M267"/>
      <c r="N267"/>
    </row>
    <row r="268" spans="1:14" outlineLevel="1" x14ac:dyDescent="0.25">
      <c r="A268" s="22" t="s">
        <v>1175</v>
      </c>
      <c r="D268"/>
      <c r="E268"/>
      <c r="F268"/>
      <c r="G268"/>
      <c r="H268" s="20"/>
      <c r="K268"/>
      <c r="L268"/>
      <c r="M268"/>
      <c r="N268"/>
    </row>
    <row r="269" spans="1:14" outlineLevel="1" x14ac:dyDescent="0.25">
      <c r="A269" s="22" t="s">
        <v>1176</v>
      </c>
      <c r="D269"/>
      <c r="E269"/>
      <c r="F269"/>
      <c r="G269"/>
      <c r="H269" s="20"/>
      <c r="K269"/>
      <c r="L269"/>
      <c r="M269"/>
      <c r="N269"/>
    </row>
    <row r="270" spans="1:14" outlineLevel="1" x14ac:dyDescent="0.25">
      <c r="A270" s="22" t="s">
        <v>1177</v>
      </c>
      <c r="D270"/>
      <c r="E270"/>
      <c r="F270"/>
      <c r="G270"/>
      <c r="H270" s="20"/>
      <c r="K270"/>
      <c r="L270"/>
      <c r="M270"/>
      <c r="N270"/>
    </row>
    <row r="271" spans="1:14" outlineLevel="1" x14ac:dyDescent="0.25">
      <c r="A271" s="22" t="s">
        <v>1178</v>
      </c>
      <c r="D271"/>
      <c r="E271"/>
      <c r="F271"/>
      <c r="G271"/>
      <c r="H271" s="20"/>
      <c r="K271"/>
      <c r="L271"/>
      <c r="M271"/>
      <c r="N271"/>
    </row>
    <row r="272" spans="1:14" outlineLevel="1" x14ac:dyDescent="0.25">
      <c r="A272" s="22" t="s">
        <v>1179</v>
      </c>
      <c r="D272"/>
      <c r="E272"/>
      <c r="F272"/>
      <c r="G272"/>
      <c r="H272" s="20"/>
      <c r="K272"/>
      <c r="L272"/>
      <c r="M272"/>
      <c r="N272"/>
    </row>
    <row r="273" spans="1:14" outlineLevel="1" x14ac:dyDescent="0.25">
      <c r="A273" s="22" t="s">
        <v>1180</v>
      </c>
      <c r="D273"/>
      <c r="E273"/>
      <c r="F273"/>
      <c r="G273"/>
      <c r="H273" s="20"/>
      <c r="K273"/>
      <c r="L273"/>
      <c r="M273"/>
      <c r="N273"/>
    </row>
    <row r="274" spans="1:14" outlineLevel="1" x14ac:dyDescent="0.25">
      <c r="A274" s="22" t="s">
        <v>1181</v>
      </c>
      <c r="D274"/>
      <c r="E274"/>
      <c r="F274"/>
      <c r="G274"/>
      <c r="H274" s="20"/>
      <c r="K274"/>
      <c r="L274"/>
      <c r="M274"/>
      <c r="N274"/>
    </row>
    <row r="275" spans="1:14" outlineLevel="1" x14ac:dyDescent="0.25">
      <c r="A275" s="22" t="s">
        <v>1182</v>
      </c>
      <c r="D275"/>
      <c r="E275"/>
      <c r="F275"/>
      <c r="G275"/>
      <c r="H275" s="20"/>
      <c r="K275"/>
      <c r="L275"/>
      <c r="M275"/>
      <c r="N275"/>
    </row>
    <row r="276" spans="1:14" outlineLevel="1" x14ac:dyDescent="0.25">
      <c r="A276" s="22" t="s">
        <v>1183</v>
      </c>
      <c r="D276"/>
      <c r="E276"/>
      <c r="F276"/>
      <c r="G276"/>
      <c r="H276" s="20"/>
      <c r="K276"/>
      <c r="L276"/>
      <c r="M276"/>
      <c r="N276"/>
    </row>
    <row r="277" spans="1:14" outlineLevel="1" x14ac:dyDescent="0.25">
      <c r="A277" s="22" t="s">
        <v>1184</v>
      </c>
      <c r="D277"/>
      <c r="E277"/>
      <c r="F277"/>
      <c r="G277"/>
      <c r="H277" s="20"/>
      <c r="K277"/>
      <c r="L277"/>
      <c r="M277"/>
      <c r="N277"/>
    </row>
    <row r="278" spans="1:14" outlineLevel="1" x14ac:dyDescent="0.25">
      <c r="A278" s="22" t="s">
        <v>1185</v>
      </c>
      <c r="D278"/>
      <c r="E278"/>
      <c r="F278"/>
      <c r="G278"/>
      <c r="H278" s="20"/>
      <c r="K278"/>
      <c r="L278"/>
      <c r="M278"/>
      <c r="N278"/>
    </row>
    <row r="279" spans="1:14" outlineLevel="1" x14ac:dyDescent="0.25">
      <c r="A279" s="22" t="s">
        <v>1186</v>
      </c>
      <c r="D279"/>
      <c r="E279"/>
      <c r="F279"/>
      <c r="G279"/>
      <c r="H279" s="20"/>
      <c r="K279"/>
      <c r="L279"/>
      <c r="M279"/>
      <c r="N279"/>
    </row>
    <row r="280" spans="1:14" outlineLevel="1" x14ac:dyDescent="0.25">
      <c r="A280" s="22" t="s">
        <v>1187</v>
      </c>
      <c r="D280"/>
      <c r="E280"/>
      <c r="F280"/>
      <c r="G280"/>
      <c r="H280" s="20"/>
      <c r="K280"/>
      <c r="L280"/>
      <c r="M280"/>
      <c r="N280"/>
    </row>
    <row r="281" spans="1:14" outlineLevel="1" x14ac:dyDescent="0.25">
      <c r="A281" s="22" t="s">
        <v>1188</v>
      </c>
      <c r="D281"/>
      <c r="E281"/>
      <c r="F281"/>
      <c r="G281"/>
      <c r="H281" s="20"/>
      <c r="K281"/>
      <c r="L281"/>
      <c r="M281"/>
      <c r="N281"/>
    </row>
    <row r="282" spans="1:14" outlineLevel="1" x14ac:dyDescent="0.25">
      <c r="A282" s="22" t="s">
        <v>1189</v>
      </c>
      <c r="D282"/>
      <c r="E282"/>
      <c r="F282"/>
      <c r="G282"/>
      <c r="H282" s="20"/>
      <c r="K282"/>
      <c r="L282"/>
      <c r="M282"/>
      <c r="N282"/>
    </row>
    <row r="283" spans="1:14" outlineLevel="1" x14ac:dyDescent="0.25">
      <c r="A283" s="22" t="s">
        <v>1190</v>
      </c>
      <c r="D283"/>
      <c r="E283"/>
      <c r="F283"/>
      <c r="G283"/>
      <c r="H283" s="20"/>
      <c r="K283"/>
      <c r="L283"/>
      <c r="M283"/>
      <c r="N283"/>
    </row>
    <row r="284" spans="1:14" outlineLevel="1" x14ac:dyDescent="0.25">
      <c r="A284" s="22" t="s">
        <v>1191</v>
      </c>
      <c r="D284"/>
      <c r="E284"/>
      <c r="F284"/>
      <c r="G284"/>
      <c r="H284" s="20"/>
      <c r="K284"/>
      <c r="L284"/>
      <c r="M284"/>
      <c r="N284"/>
    </row>
    <row r="285" spans="1:14" ht="18.75" x14ac:dyDescent="0.25">
      <c r="A285" s="33"/>
      <c r="B285" s="33" t="s">
        <v>2194</v>
      </c>
      <c r="C285" s="33" t="s">
        <v>1</v>
      </c>
      <c r="D285" s="33" t="s">
        <v>1</v>
      </c>
      <c r="E285" s="33"/>
      <c r="F285" s="34"/>
      <c r="G285" s="35"/>
      <c r="H285" s="20"/>
      <c r="I285" s="26"/>
      <c r="J285" s="26"/>
      <c r="K285" s="26"/>
      <c r="L285" s="26"/>
      <c r="M285" s="28"/>
    </row>
    <row r="286" spans="1:14" ht="18.75" x14ac:dyDescent="0.25">
      <c r="A286" s="161" t="s">
        <v>2195</v>
      </c>
      <c r="B286" s="162"/>
      <c r="C286" s="162"/>
      <c r="D286" s="162"/>
      <c r="E286" s="162"/>
      <c r="F286" s="163"/>
      <c r="G286" s="162"/>
      <c r="H286" s="20"/>
      <c r="I286" s="26"/>
      <c r="J286" s="26"/>
      <c r="K286" s="26"/>
      <c r="L286" s="26"/>
      <c r="M286" s="28"/>
    </row>
    <row r="287" spans="1:14" ht="18.75" x14ac:dyDescent="0.25">
      <c r="A287" s="161" t="s">
        <v>1858</v>
      </c>
      <c r="B287" s="162"/>
      <c r="C287" s="162"/>
      <c r="D287" s="162"/>
      <c r="E287" s="162"/>
      <c r="F287" s="163"/>
      <c r="G287" s="162"/>
      <c r="H287" s="20"/>
      <c r="I287" s="26"/>
      <c r="J287" s="26"/>
      <c r="K287" s="26"/>
      <c r="L287" s="26"/>
      <c r="M287" s="28"/>
    </row>
    <row r="288" spans="1:14" x14ac:dyDescent="0.25">
      <c r="A288" s="22" t="s">
        <v>321</v>
      </c>
      <c r="B288" s="37" t="s">
        <v>2196</v>
      </c>
      <c r="C288" s="62">
        <f>ROW(B38)</f>
        <v>38</v>
      </c>
      <c r="D288" s="58"/>
      <c r="E288" s="58"/>
      <c r="F288" s="58"/>
      <c r="G288" s="58"/>
      <c r="H288" s="20"/>
      <c r="I288" s="37"/>
      <c r="J288" s="62"/>
      <c r="L288" s="58"/>
      <c r="M288" s="58"/>
      <c r="N288" s="58"/>
    </row>
    <row r="289" spans="1:14" x14ac:dyDescent="0.25">
      <c r="A289" s="22" t="s">
        <v>322</v>
      </c>
      <c r="B289" s="37" t="s">
        <v>2197</v>
      </c>
      <c r="C289" s="62">
        <f>ROW(B39)</f>
        <v>39</v>
      </c>
      <c r="E289" s="58"/>
      <c r="F289" s="58"/>
      <c r="H289" s="20"/>
      <c r="I289" s="37"/>
      <c r="J289" s="62"/>
      <c r="L289" s="58"/>
      <c r="M289" s="58"/>
    </row>
    <row r="290" spans="1:14" ht="30" x14ac:dyDescent="0.25">
      <c r="A290" s="22" t="s">
        <v>323</v>
      </c>
      <c r="B290" s="37" t="s">
        <v>2198</v>
      </c>
      <c r="C290" s="131" t="str">
        <f>C229</f>
        <v>https://coveredbondlabel.com/issuer/2-danske-bank-a-s</v>
      </c>
      <c r="G290" s="63"/>
      <c r="H290" s="20"/>
      <c r="I290" s="37"/>
      <c r="J290" s="62"/>
      <c r="K290" s="62"/>
      <c r="L290" s="63"/>
      <c r="M290" s="58"/>
      <c r="N290" s="63"/>
    </row>
    <row r="291" spans="1:14" x14ac:dyDescent="0.25">
      <c r="A291" s="22" t="s">
        <v>324</v>
      </c>
      <c r="B291" s="37" t="s">
        <v>2199</v>
      </c>
      <c r="C291" s="62" t="str">
        <f ca="1">IF(ISREF(INDIRECT("'B1. HTT Mortgage Assets'!A1")),ROW('B1. HTT Mortgage Assets'!B43)&amp;" for Mortgage Assets","")</f>
        <v>43 for Mortgage Assets</v>
      </c>
      <c r="D291" s="62" t="str">
        <f ca="1">IF(ISREF(INDIRECT("'B2. HTT Public Sector Assets'!A1")),ROW(#REF!)&amp; " for Public Sector Assets","")</f>
        <v/>
      </c>
      <c r="E291" s="63"/>
      <c r="F291" s="58"/>
      <c r="H291" s="20"/>
      <c r="I291" s="37"/>
      <c r="J291" s="62"/>
    </row>
    <row r="292" spans="1:14" x14ac:dyDescent="0.25">
      <c r="A292" s="22" t="s">
        <v>325</v>
      </c>
      <c r="B292" s="37" t="s">
        <v>2200</v>
      </c>
      <c r="C292" s="62">
        <f>ROW(B52)</f>
        <v>52</v>
      </c>
      <c r="G292" s="63"/>
      <c r="H292" s="20"/>
      <c r="I292" s="37"/>
      <c r="J292"/>
      <c r="K292" s="62"/>
      <c r="L292" s="63"/>
      <c r="N292" s="63"/>
    </row>
    <row r="293" spans="1:14" x14ac:dyDescent="0.25">
      <c r="A293" s="22" t="s">
        <v>326</v>
      </c>
      <c r="B293" s="37" t="s">
        <v>2201</v>
      </c>
      <c r="C293" s="164" t="str">
        <f ca="1">IF(ISREF(INDIRECT("'B1. HTT Mortgage Assets'!A1")),ROW('B1. HTT Mortgage Assets'!B186)&amp;" for Residential Mortgage Assets","")</f>
        <v>186 for Residential Mortgage Assets</v>
      </c>
      <c r="D293" s="62" t="str">
        <f ca="1">IF(ISREF(INDIRECT("'B1. HTT Mortgage Assets'!A1")),ROW('B1. HTT Mortgage Assets'!B424 )&amp; " for Commercial Mortgage Assets","")</f>
        <v>424 for Commercial Mortgage Assets</v>
      </c>
      <c r="E293" s="63"/>
      <c r="F293" s="62" t="str">
        <f ca="1">IF(ISREF(INDIRECT("'B2. HTT Public Sector Assets'!A1")),ROW(#REF!)&amp; " for Public Sector Assets","")</f>
        <v/>
      </c>
      <c r="G293" s="62" t="str">
        <f ca="1">IF(ISREF(INDIRECT("'B3. HTT Shipping Assets'!A1")),ROW(#REF!)&amp; " for Shipping Assets","")</f>
        <v/>
      </c>
      <c r="H293" s="20"/>
      <c r="I293" s="37"/>
      <c r="M293" s="63"/>
    </row>
    <row r="294" spans="1:14" x14ac:dyDescent="0.25">
      <c r="A294" s="22" t="s">
        <v>327</v>
      </c>
      <c r="B294" s="37" t="s">
        <v>2202</v>
      </c>
      <c r="C294" s="164" t="s">
        <v>2314</v>
      </c>
      <c r="H294" s="20"/>
      <c r="I294" s="37"/>
      <c r="J294" s="62"/>
      <c r="M294" s="63"/>
    </row>
    <row r="295" spans="1:14" x14ac:dyDescent="0.25">
      <c r="A295" s="22" t="s">
        <v>328</v>
      </c>
      <c r="B295" s="37" t="s">
        <v>2203</v>
      </c>
      <c r="C295" s="62" t="str">
        <f ca="1">IF(ISREF(INDIRECT("'B1. HTT Mortgage Assets'!A1")),ROW('B1. HTT Mortgage Assets'!B149)&amp;" for Mortgage Assets","")</f>
        <v>149 for Mortgage Assets</v>
      </c>
      <c r="D295" s="62" t="str">
        <f ca="1">IF(ISREF(INDIRECT("'B2. HTT Public Sector Assets'!A1")),ROW(#REF!)&amp;" for Public Sector Assets","")</f>
        <v/>
      </c>
      <c r="F295" s="62" t="str">
        <f ca="1">IF(ISREF(INDIRECT("'B3. HTT Shipping Assets'!A1")),ROW(#REF!)&amp;" for Shipping Assets","")</f>
        <v/>
      </c>
      <c r="H295" s="20"/>
      <c r="I295" s="37"/>
      <c r="J295" s="62"/>
      <c r="L295" s="63"/>
      <c r="M295" s="63"/>
    </row>
    <row r="296" spans="1:14" x14ac:dyDescent="0.25">
      <c r="A296" s="22" t="s">
        <v>329</v>
      </c>
      <c r="B296" s="37" t="s">
        <v>2204</v>
      </c>
      <c r="C296" s="62">
        <f>ROW(B111)</f>
        <v>111</v>
      </c>
      <c r="F296" s="63"/>
      <c r="H296" s="20"/>
      <c r="I296" s="37"/>
      <c r="J296" s="62"/>
      <c r="L296" s="63"/>
      <c r="M296" s="63"/>
    </row>
    <row r="297" spans="1:14" x14ac:dyDescent="0.25">
      <c r="A297" s="22" t="s">
        <v>330</v>
      </c>
      <c r="B297" s="37" t="s">
        <v>2205</v>
      </c>
      <c r="C297" s="62">
        <f>ROW(B163)</f>
        <v>163</v>
      </c>
      <c r="E297" s="63"/>
      <c r="F297" s="63"/>
      <c r="H297" s="20"/>
      <c r="J297" s="62"/>
      <c r="L297" s="63"/>
    </row>
    <row r="298" spans="1:14" x14ac:dyDescent="0.25">
      <c r="A298" s="22" t="s">
        <v>331</v>
      </c>
      <c r="B298" s="37" t="s">
        <v>2206</v>
      </c>
      <c r="C298" s="62">
        <f>ROW(B137)</f>
        <v>137</v>
      </c>
      <c r="E298" s="63"/>
      <c r="F298" s="63"/>
      <c r="H298" s="20"/>
      <c r="I298" s="37"/>
      <c r="J298" s="62"/>
      <c r="L298" s="63"/>
    </row>
    <row r="299" spans="1:14" x14ac:dyDescent="0.25">
      <c r="A299" s="22" t="s">
        <v>332</v>
      </c>
      <c r="B299" s="37" t="s">
        <v>2207</v>
      </c>
      <c r="C299" s="131"/>
      <c r="E299" s="63"/>
      <c r="H299" s="20"/>
      <c r="I299" s="37"/>
      <c r="J299" s="22" t="s">
        <v>2215</v>
      </c>
      <c r="L299" s="63"/>
    </row>
    <row r="300" spans="1:14" x14ac:dyDescent="0.25">
      <c r="A300" s="22" t="s">
        <v>333</v>
      </c>
      <c r="B300" s="37" t="s">
        <v>2208</v>
      </c>
      <c r="C300" s="62" t="s">
        <v>2218</v>
      </c>
      <c r="D300" s="62" t="s">
        <v>2217</v>
      </c>
      <c r="E300" s="63"/>
      <c r="H300" s="20"/>
      <c r="I300" s="37"/>
      <c r="J300" s="22" t="s">
        <v>2216</v>
      </c>
      <c r="K300" s="62"/>
      <c r="L300" s="63"/>
    </row>
    <row r="301" spans="1:14" outlineLevel="1" x14ac:dyDescent="0.25">
      <c r="A301" s="22" t="s">
        <v>2307</v>
      </c>
      <c r="B301" s="37" t="s">
        <v>2209</v>
      </c>
      <c r="C301" s="62" t="s">
        <v>2219</v>
      </c>
      <c r="H301" s="20"/>
      <c r="I301" s="37"/>
      <c r="J301" s="22" t="s">
        <v>2241</v>
      </c>
      <c r="K301" s="62"/>
      <c r="L301" s="63"/>
    </row>
    <row r="302" spans="1:14" outlineLevel="1" x14ac:dyDescent="0.25">
      <c r="A302" s="22" t="s">
        <v>2308</v>
      </c>
      <c r="B302" s="37" t="s">
        <v>2213</v>
      </c>
      <c r="C302" s="62" t="str">
        <f>ROW('C. HTT Harmonised Glossary'!B18)&amp;" for Harmonised Glossary"</f>
        <v>18 for Harmonised Glossary</v>
      </c>
      <c r="H302" s="20"/>
      <c r="I302" s="37"/>
      <c r="J302" s="22" t="s">
        <v>1201</v>
      </c>
      <c r="K302" s="62"/>
      <c r="L302" s="63"/>
    </row>
    <row r="303" spans="1:14" outlineLevel="1" x14ac:dyDescent="0.25">
      <c r="A303" s="22" t="s">
        <v>2309</v>
      </c>
      <c r="B303" s="37" t="s">
        <v>2210</v>
      </c>
      <c r="C303" s="62">
        <f>ROW(B65)</f>
        <v>65</v>
      </c>
      <c r="H303" s="20"/>
      <c r="I303" s="37"/>
      <c r="J303" s="62"/>
      <c r="K303" s="62"/>
      <c r="L303" s="63"/>
    </row>
    <row r="304" spans="1:14" outlineLevel="1" x14ac:dyDescent="0.25">
      <c r="A304" s="22" t="s">
        <v>2310</v>
      </c>
      <c r="B304" s="37" t="s">
        <v>2211</v>
      </c>
      <c r="C304" s="62">
        <f>ROW(B88)</f>
        <v>88</v>
      </c>
      <c r="H304" s="20"/>
      <c r="I304" s="37"/>
      <c r="J304" s="62"/>
      <c r="K304" s="62"/>
      <c r="L304" s="63"/>
    </row>
    <row r="305" spans="1:14" outlineLevel="1" x14ac:dyDescent="0.25">
      <c r="A305" s="22" t="s">
        <v>2311</v>
      </c>
      <c r="B305" s="37" t="s">
        <v>2212</v>
      </c>
      <c r="C305" s="62" t="s">
        <v>2243</v>
      </c>
      <c r="E305" s="63"/>
      <c r="H305" s="20"/>
      <c r="I305" s="37"/>
      <c r="J305" s="62"/>
      <c r="K305" s="62"/>
      <c r="L305" s="63"/>
      <c r="N305" s="51"/>
    </row>
    <row r="306" spans="1:14" outlineLevel="1" x14ac:dyDescent="0.25">
      <c r="A306" s="22" t="s">
        <v>2312</v>
      </c>
      <c r="B306" s="37" t="s">
        <v>2214</v>
      </c>
      <c r="C306" s="62">
        <v>44</v>
      </c>
      <c r="E306" s="63"/>
      <c r="H306" s="20"/>
      <c r="I306" s="37"/>
      <c r="J306" s="62"/>
      <c r="K306" s="62"/>
      <c r="L306" s="63"/>
      <c r="N306" s="51"/>
    </row>
    <row r="307" spans="1:14" outlineLevel="1" x14ac:dyDescent="0.25">
      <c r="A307" s="22" t="s">
        <v>2313</v>
      </c>
      <c r="B307" s="37" t="s">
        <v>2242</v>
      </c>
      <c r="C307" s="62" t="str">
        <f ca="1">IF(ISREF(INDIRECT("'B1. HTT Mortgage Assets'!A1")),ROW('B1. HTT Mortgage Assets'!B179)&amp; " for Mortgage Assets","")</f>
        <v>179 for Mortgage Assets</v>
      </c>
      <c r="D307" s="62" t="str">
        <f ca="1">IF(ISREF(INDIRECT("'B2. HTT Public Sector Assets'!A1")),ROW(#REF!)&amp; " for Public Sector Assets","")</f>
        <v/>
      </c>
      <c r="E307" s="63"/>
      <c r="F307" s="62" t="str">
        <f ca="1">IF(ISREF(INDIRECT("'B3. HTT Shipping Assets'!A1")),ROW(#REF!)&amp; " for Shipping Assets","")</f>
        <v/>
      </c>
      <c r="H307" s="20"/>
      <c r="I307" s="37"/>
      <c r="J307" s="62"/>
      <c r="K307" s="62"/>
      <c r="L307" s="63"/>
      <c r="N307" s="51"/>
    </row>
    <row r="308" spans="1:14" outlineLevel="1" x14ac:dyDescent="0.25">
      <c r="A308" s="22" t="s">
        <v>334</v>
      </c>
      <c r="B308" s="37"/>
      <c r="E308" s="63"/>
      <c r="H308" s="20"/>
      <c r="I308" s="37"/>
      <c r="J308" s="62"/>
      <c r="K308" s="62"/>
      <c r="L308" s="63"/>
      <c r="N308" s="51"/>
    </row>
    <row r="309" spans="1:14" outlineLevel="1" x14ac:dyDescent="0.25">
      <c r="A309" s="22" t="s">
        <v>335</v>
      </c>
      <c r="E309" s="63"/>
      <c r="H309" s="20"/>
      <c r="I309" s="37"/>
      <c r="J309" s="62"/>
      <c r="K309" s="62"/>
      <c r="L309" s="63"/>
      <c r="N309" s="51"/>
    </row>
    <row r="310" spans="1:14" outlineLevel="1" x14ac:dyDescent="0.25">
      <c r="A310" s="22" t="s">
        <v>336</v>
      </c>
      <c r="H310" s="20"/>
      <c r="N310" s="51"/>
    </row>
    <row r="311" spans="1:14" ht="37.5" x14ac:dyDescent="0.25">
      <c r="A311" s="34"/>
      <c r="B311" s="33" t="s">
        <v>30</v>
      </c>
      <c r="C311" s="34"/>
      <c r="D311" s="34"/>
      <c r="E311" s="34"/>
      <c r="F311" s="34"/>
      <c r="G311" s="35"/>
      <c r="H311" s="20"/>
      <c r="I311" s="26"/>
      <c r="J311" s="28"/>
      <c r="K311" s="28"/>
      <c r="L311" s="28"/>
      <c r="M311" s="28"/>
      <c r="N311" s="51"/>
    </row>
    <row r="312" spans="1:14" x14ac:dyDescent="0.25">
      <c r="A312" s="22" t="s">
        <v>5</v>
      </c>
      <c r="B312" s="45" t="s">
        <v>2220</v>
      </c>
      <c r="C312" s="22">
        <v>700</v>
      </c>
      <c r="H312" s="20"/>
      <c r="I312" s="45"/>
      <c r="J312" s="62"/>
      <c r="N312" s="51"/>
    </row>
    <row r="313" spans="1:14" outlineLevel="1" x14ac:dyDescent="0.25">
      <c r="A313" s="22" t="s">
        <v>2305</v>
      </c>
      <c r="B313" s="45" t="s">
        <v>2221</v>
      </c>
      <c r="H313" s="20"/>
      <c r="I313" s="45"/>
      <c r="J313" s="62"/>
      <c r="N313" s="51"/>
    </row>
    <row r="314" spans="1:14" outlineLevel="1" x14ac:dyDescent="0.25">
      <c r="A314" s="22" t="s">
        <v>2306</v>
      </c>
      <c r="B314" s="45" t="s">
        <v>2222</v>
      </c>
      <c r="H314" s="20"/>
      <c r="I314" s="45"/>
      <c r="J314" s="62"/>
      <c r="N314" s="51"/>
    </row>
    <row r="315" spans="1:14" outlineLevel="1" x14ac:dyDescent="0.25">
      <c r="A315" s="22" t="s">
        <v>337</v>
      </c>
      <c r="B315" s="45"/>
      <c r="C315" s="62"/>
      <c r="H315" s="20"/>
      <c r="I315" s="45"/>
      <c r="J315" s="62"/>
      <c r="N315" s="51"/>
    </row>
    <row r="316" spans="1:14" outlineLevel="1" x14ac:dyDescent="0.25">
      <c r="A316" s="22" t="s">
        <v>338</v>
      </c>
      <c r="B316" s="45"/>
      <c r="C316" s="62"/>
      <c r="H316" s="20"/>
      <c r="I316" s="45"/>
      <c r="J316" s="62"/>
      <c r="N316" s="51"/>
    </row>
    <row r="317" spans="1:14" outlineLevel="1" x14ac:dyDescent="0.25">
      <c r="A317" s="22" t="s">
        <v>339</v>
      </c>
      <c r="B317" s="45"/>
      <c r="C317" s="62"/>
      <c r="H317" s="20"/>
      <c r="I317" s="45"/>
      <c r="J317" s="62"/>
      <c r="N317" s="51"/>
    </row>
    <row r="318" spans="1:14" outlineLevel="1" x14ac:dyDescent="0.25">
      <c r="A318" s="22" t="s">
        <v>340</v>
      </c>
      <c r="B318" s="45"/>
      <c r="C318" s="62"/>
      <c r="H318" s="20"/>
      <c r="I318" s="45"/>
      <c r="J318" s="62"/>
      <c r="N318" s="51"/>
    </row>
    <row r="319" spans="1:14" ht="18.75" x14ac:dyDescent="0.25">
      <c r="A319" s="34"/>
      <c r="B319" s="33" t="s">
        <v>31</v>
      </c>
      <c r="C319" s="34"/>
      <c r="D319" s="34"/>
      <c r="E319" s="34"/>
      <c r="F319" s="34"/>
      <c r="G319" s="35"/>
      <c r="H319" s="20"/>
      <c r="I319" s="26"/>
      <c r="J319" s="28"/>
      <c r="K319" s="28"/>
      <c r="L319" s="28"/>
      <c r="M319" s="28"/>
      <c r="N319" s="51"/>
    </row>
    <row r="320" spans="1:14" ht="15" customHeight="1" outlineLevel="1" x14ac:dyDescent="0.25">
      <c r="A320" s="41"/>
      <c r="B320" s="42" t="s">
        <v>341</v>
      </c>
      <c r="C320" s="41"/>
      <c r="D320" s="41"/>
      <c r="E320" s="43"/>
      <c r="F320" s="44"/>
      <c r="G320" s="44"/>
      <c r="H320" s="20"/>
      <c r="L320" s="20"/>
      <c r="M320" s="20"/>
      <c r="N320" s="51"/>
    </row>
    <row r="321" spans="1:14" outlineLevel="1" x14ac:dyDescent="0.25">
      <c r="A321" s="22" t="s">
        <v>342</v>
      </c>
      <c r="B321" s="37" t="s">
        <v>343</v>
      </c>
      <c r="C321" s="37"/>
      <c r="H321" s="20"/>
      <c r="I321" s="51"/>
      <c r="J321" s="51"/>
      <c r="K321" s="51"/>
      <c r="L321" s="51"/>
      <c r="M321" s="51"/>
      <c r="N321" s="51"/>
    </row>
    <row r="322" spans="1:14" outlineLevel="1" x14ac:dyDescent="0.25">
      <c r="A322" s="22" t="s">
        <v>344</v>
      </c>
      <c r="B322" s="37" t="s">
        <v>345</v>
      </c>
      <c r="C322" s="37"/>
      <c r="H322" s="20"/>
      <c r="I322" s="51"/>
      <c r="J322" s="51"/>
      <c r="K322" s="51"/>
      <c r="L322" s="51"/>
      <c r="M322" s="51"/>
      <c r="N322" s="51"/>
    </row>
    <row r="323" spans="1:14" outlineLevel="1" x14ac:dyDescent="0.25">
      <c r="A323" s="22" t="s">
        <v>346</v>
      </c>
      <c r="B323" s="37" t="s">
        <v>347</v>
      </c>
      <c r="C323" s="37"/>
      <c r="H323" s="20"/>
      <c r="I323" s="51"/>
      <c r="J323" s="51"/>
      <c r="K323" s="51"/>
      <c r="L323" s="51"/>
      <c r="M323" s="51"/>
      <c r="N323" s="51"/>
    </row>
    <row r="324" spans="1:14" outlineLevel="1" x14ac:dyDescent="0.25">
      <c r="A324" s="22" t="s">
        <v>348</v>
      </c>
      <c r="B324" s="37" t="s">
        <v>349</v>
      </c>
      <c r="H324" s="20"/>
      <c r="I324" s="51"/>
      <c r="J324" s="51"/>
      <c r="K324" s="51"/>
      <c r="L324" s="51"/>
      <c r="M324" s="51"/>
      <c r="N324" s="51"/>
    </row>
    <row r="325" spans="1:14" outlineLevel="1" x14ac:dyDescent="0.25">
      <c r="A325" s="22" t="s">
        <v>350</v>
      </c>
      <c r="B325" s="37" t="s">
        <v>351</v>
      </c>
      <c r="H325" s="20"/>
      <c r="I325" s="51"/>
      <c r="J325" s="51"/>
      <c r="K325" s="51"/>
      <c r="L325" s="51"/>
      <c r="M325" s="51"/>
      <c r="N325" s="51"/>
    </row>
    <row r="326" spans="1:14" outlineLevel="1" x14ac:dyDescent="0.25">
      <c r="A326" s="22" t="s">
        <v>352</v>
      </c>
      <c r="B326" s="37" t="s">
        <v>353</v>
      </c>
      <c r="H326" s="20"/>
      <c r="I326" s="51"/>
      <c r="J326" s="51"/>
      <c r="K326" s="51"/>
      <c r="L326" s="51"/>
      <c r="M326" s="51"/>
      <c r="N326" s="51"/>
    </row>
    <row r="327" spans="1:14" outlineLevel="1" x14ac:dyDescent="0.25">
      <c r="A327" s="22" t="s">
        <v>354</v>
      </c>
      <c r="B327" s="37" t="s">
        <v>355</v>
      </c>
      <c r="H327" s="20"/>
      <c r="I327" s="51"/>
      <c r="J327" s="51"/>
      <c r="K327" s="51"/>
      <c r="L327" s="51"/>
      <c r="M327" s="51"/>
      <c r="N327" s="51"/>
    </row>
    <row r="328" spans="1:14" outlineLevel="1" x14ac:dyDescent="0.25">
      <c r="A328" s="22" t="s">
        <v>356</v>
      </c>
      <c r="B328" s="37" t="s">
        <v>357</v>
      </c>
      <c r="H328" s="20"/>
      <c r="I328" s="51"/>
      <c r="J328" s="51"/>
      <c r="K328" s="51"/>
      <c r="L328" s="51"/>
      <c r="M328" s="51"/>
      <c r="N328" s="51"/>
    </row>
    <row r="329" spans="1:14" outlineLevel="1" x14ac:dyDescent="0.25">
      <c r="A329" s="22" t="s">
        <v>358</v>
      </c>
      <c r="B329" s="37" t="s">
        <v>359</v>
      </c>
      <c r="H329" s="20"/>
      <c r="I329" s="51"/>
      <c r="J329" s="51"/>
      <c r="K329" s="51"/>
      <c r="L329" s="51"/>
      <c r="M329" s="51"/>
      <c r="N329" s="51"/>
    </row>
    <row r="330" spans="1:14" outlineLevel="1" x14ac:dyDescent="0.25">
      <c r="A330" s="22" t="s">
        <v>360</v>
      </c>
      <c r="B330" s="50" t="s">
        <v>361</v>
      </c>
      <c r="H330" s="20"/>
      <c r="I330" s="51"/>
      <c r="J330" s="51"/>
      <c r="K330" s="51"/>
      <c r="L330" s="51"/>
      <c r="M330" s="51"/>
      <c r="N330" s="51"/>
    </row>
    <row r="331" spans="1:14" outlineLevel="1" x14ac:dyDescent="0.25">
      <c r="A331" s="22" t="s">
        <v>362</v>
      </c>
      <c r="B331" s="50" t="s">
        <v>361</v>
      </c>
      <c r="H331" s="20"/>
      <c r="I331" s="51"/>
      <c r="J331" s="51"/>
      <c r="K331" s="51"/>
      <c r="L331" s="51"/>
      <c r="M331" s="51"/>
      <c r="N331" s="51"/>
    </row>
    <row r="332" spans="1:14" outlineLevel="1" x14ac:dyDescent="0.25">
      <c r="A332" s="22" t="s">
        <v>363</v>
      </c>
      <c r="B332" s="50" t="s">
        <v>361</v>
      </c>
      <c r="H332" s="20"/>
      <c r="I332" s="51"/>
      <c r="J332" s="51"/>
      <c r="K332" s="51"/>
      <c r="L332" s="51"/>
      <c r="M332" s="51"/>
      <c r="N332" s="51"/>
    </row>
    <row r="333" spans="1:14" outlineLevel="1" x14ac:dyDescent="0.25">
      <c r="A333" s="22" t="s">
        <v>364</v>
      </c>
      <c r="B333" s="50" t="s">
        <v>361</v>
      </c>
      <c r="H333" s="20"/>
      <c r="I333" s="51"/>
      <c r="J333" s="51"/>
      <c r="K333" s="51"/>
      <c r="L333" s="51"/>
      <c r="M333" s="51"/>
      <c r="N333" s="51"/>
    </row>
    <row r="334" spans="1:14" outlineLevel="1" x14ac:dyDescent="0.25">
      <c r="A334" s="22" t="s">
        <v>365</v>
      </c>
      <c r="B334" s="50" t="s">
        <v>361</v>
      </c>
      <c r="H334" s="20"/>
      <c r="I334" s="51"/>
      <c r="J334" s="51"/>
      <c r="K334" s="51"/>
      <c r="L334" s="51"/>
      <c r="M334" s="51"/>
      <c r="N334" s="51"/>
    </row>
    <row r="335" spans="1:14" outlineLevel="1" x14ac:dyDescent="0.25">
      <c r="A335" s="22" t="s">
        <v>366</v>
      </c>
      <c r="B335" s="50" t="s">
        <v>361</v>
      </c>
      <c r="H335" s="20"/>
      <c r="I335" s="51"/>
      <c r="J335" s="51"/>
      <c r="K335" s="51"/>
      <c r="L335" s="51"/>
      <c r="M335" s="51"/>
      <c r="N335" s="51"/>
    </row>
    <row r="336" spans="1:14" outlineLevel="1" x14ac:dyDescent="0.25">
      <c r="A336" s="22" t="s">
        <v>367</v>
      </c>
      <c r="B336" s="50" t="s">
        <v>361</v>
      </c>
      <c r="H336" s="20"/>
      <c r="I336" s="51"/>
      <c r="J336" s="51"/>
      <c r="K336" s="51"/>
      <c r="L336" s="51"/>
      <c r="M336" s="51"/>
      <c r="N336" s="51"/>
    </row>
    <row r="337" spans="1:14" outlineLevel="1" x14ac:dyDescent="0.25">
      <c r="A337" s="22" t="s">
        <v>368</v>
      </c>
      <c r="B337" s="50" t="s">
        <v>361</v>
      </c>
      <c r="H337" s="20"/>
      <c r="I337" s="51"/>
      <c r="J337" s="51"/>
      <c r="K337" s="51"/>
      <c r="L337" s="51"/>
      <c r="M337" s="51"/>
      <c r="N337" s="51"/>
    </row>
    <row r="338" spans="1:14" outlineLevel="1" x14ac:dyDescent="0.25">
      <c r="A338" s="22" t="s">
        <v>369</v>
      </c>
      <c r="B338" s="50" t="s">
        <v>361</v>
      </c>
      <c r="H338" s="20"/>
      <c r="I338" s="51"/>
      <c r="J338" s="51"/>
      <c r="K338" s="51"/>
      <c r="L338" s="51"/>
      <c r="M338" s="51"/>
      <c r="N338" s="51"/>
    </row>
    <row r="339" spans="1:14" outlineLevel="1" x14ac:dyDescent="0.25">
      <c r="A339" s="22" t="s">
        <v>370</v>
      </c>
      <c r="B339" s="50" t="s">
        <v>361</v>
      </c>
      <c r="H339" s="20"/>
      <c r="I339" s="51"/>
      <c r="J339" s="51"/>
      <c r="K339" s="51"/>
      <c r="L339" s="51"/>
      <c r="M339" s="51"/>
      <c r="N339" s="51"/>
    </row>
    <row r="340" spans="1:14" outlineLevel="1" x14ac:dyDescent="0.25">
      <c r="A340" s="22" t="s">
        <v>371</v>
      </c>
      <c r="B340" s="50" t="s">
        <v>361</v>
      </c>
      <c r="H340" s="20"/>
      <c r="I340" s="51"/>
      <c r="J340" s="51"/>
      <c r="K340" s="51"/>
      <c r="L340" s="51"/>
      <c r="M340" s="51"/>
      <c r="N340" s="51"/>
    </row>
    <row r="341" spans="1:14" outlineLevel="1" x14ac:dyDescent="0.25">
      <c r="A341" s="22" t="s">
        <v>372</v>
      </c>
      <c r="B341" s="50" t="s">
        <v>361</v>
      </c>
      <c r="H341" s="20"/>
      <c r="I341" s="51"/>
      <c r="J341" s="51"/>
      <c r="K341" s="51"/>
      <c r="L341" s="51"/>
      <c r="M341" s="51"/>
      <c r="N341" s="51"/>
    </row>
    <row r="342" spans="1:14" outlineLevel="1" x14ac:dyDescent="0.25">
      <c r="A342" s="22" t="s">
        <v>373</v>
      </c>
      <c r="B342" s="50" t="s">
        <v>361</v>
      </c>
      <c r="H342" s="20"/>
      <c r="I342" s="51"/>
      <c r="J342" s="51"/>
      <c r="K342" s="51"/>
      <c r="L342" s="51"/>
      <c r="M342" s="51"/>
      <c r="N342" s="51"/>
    </row>
    <row r="343" spans="1:14" outlineLevel="1" x14ac:dyDescent="0.25">
      <c r="A343" s="22" t="s">
        <v>374</v>
      </c>
      <c r="B343" s="50" t="s">
        <v>361</v>
      </c>
      <c r="H343" s="20"/>
      <c r="I343" s="51"/>
      <c r="J343" s="51"/>
      <c r="K343" s="51"/>
      <c r="L343" s="51"/>
      <c r="M343" s="51"/>
      <c r="N343" s="51"/>
    </row>
    <row r="344" spans="1:14" outlineLevel="1" x14ac:dyDescent="0.25">
      <c r="A344" s="22" t="s">
        <v>375</v>
      </c>
      <c r="B344" s="50" t="s">
        <v>361</v>
      </c>
      <c r="H344" s="20"/>
      <c r="I344" s="51"/>
      <c r="J344" s="51"/>
      <c r="K344" s="51"/>
      <c r="L344" s="51"/>
      <c r="M344" s="51"/>
      <c r="N344" s="51"/>
    </row>
    <row r="345" spans="1:14" outlineLevel="1" x14ac:dyDescent="0.25">
      <c r="A345" s="22" t="s">
        <v>376</v>
      </c>
      <c r="B345" s="50" t="s">
        <v>361</v>
      </c>
      <c r="H345" s="20"/>
      <c r="I345" s="51"/>
      <c r="J345" s="51"/>
      <c r="K345" s="51"/>
      <c r="L345" s="51"/>
      <c r="M345" s="51"/>
      <c r="N345" s="51"/>
    </row>
    <row r="346" spans="1:14" outlineLevel="1" x14ac:dyDescent="0.25">
      <c r="A346" s="22" t="s">
        <v>377</v>
      </c>
      <c r="B346" s="50" t="s">
        <v>361</v>
      </c>
      <c r="H346" s="20"/>
      <c r="I346" s="51"/>
      <c r="J346" s="51"/>
      <c r="K346" s="51"/>
      <c r="L346" s="51"/>
      <c r="M346" s="51"/>
      <c r="N346" s="51"/>
    </row>
    <row r="347" spans="1:14" outlineLevel="1" x14ac:dyDescent="0.25">
      <c r="A347" s="22" t="s">
        <v>378</v>
      </c>
      <c r="B347" s="50" t="s">
        <v>361</v>
      </c>
      <c r="H347" s="20"/>
      <c r="I347" s="51"/>
      <c r="J347" s="51"/>
      <c r="K347" s="51"/>
      <c r="L347" s="51"/>
      <c r="M347" s="51"/>
      <c r="N347" s="51"/>
    </row>
    <row r="348" spans="1:14" outlineLevel="1" x14ac:dyDescent="0.25">
      <c r="A348" s="22" t="s">
        <v>379</v>
      </c>
      <c r="B348" s="50" t="s">
        <v>361</v>
      </c>
      <c r="H348" s="20"/>
      <c r="I348" s="51"/>
      <c r="J348" s="51"/>
      <c r="K348" s="51"/>
      <c r="L348" s="51"/>
      <c r="M348" s="51"/>
      <c r="N348" s="51"/>
    </row>
    <row r="349" spans="1:14" outlineLevel="1" x14ac:dyDescent="0.25">
      <c r="A349" s="22" t="s">
        <v>380</v>
      </c>
      <c r="B349" s="50" t="s">
        <v>361</v>
      </c>
      <c r="H349" s="20"/>
      <c r="I349" s="51"/>
      <c r="J349" s="51"/>
      <c r="K349" s="51"/>
      <c r="L349" s="51"/>
      <c r="M349" s="51"/>
      <c r="N349" s="51"/>
    </row>
    <row r="350" spans="1:14" outlineLevel="1" x14ac:dyDescent="0.25">
      <c r="A350" s="22" t="s">
        <v>381</v>
      </c>
      <c r="B350" s="50" t="s">
        <v>361</v>
      </c>
      <c r="H350" s="20"/>
      <c r="I350" s="51"/>
      <c r="J350" s="51"/>
      <c r="K350" s="51"/>
      <c r="L350" s="51"/>
      <c r="M350" s="51"/>
      <c r="N350" s="51"/>
    </row>
    <row r="351" spans="1:14" outlineLevel="1" x14ac:dyDescent="0.25">
      <c r="A351" s="22" t="s">
        <v>382</v>
      </c>
      <c r="B351" s="50" t="s">
        <v>361</v>
      </c>
      <c r="H351" s="20"/>
      <c r="I351" s="51"/>
      <c r="J351" s="51"/>
      <c r="K351" s="51"/>
      <c r="L351" s="51"/>
      <c r="M351" s="51"/>
      <c r="N351" s="51"/>
    </row>
    <row r="352" spans="1:14" outlineLevel="1" x14ac:dyDescent="0.25">
      <c r="A352" s="22" t="s">
        <v>383</v>
      </c>
      <c r="B352" s="50" t="s">
        <v>361</v>
      </c>
      <c r="H352" s="20"/>
      <c r="I352" s="51"/>
      <c r="J352" s="51"/>
      <c r="K352" s="51"/>
      <c r="L352" s="51"/>
      <c r="M352" s="51"/>
      <c r="N352" s="51"/>
    </row>
    <row r="353" spans="1:14" outlineLevel="1" x14ac:dyDescent="0.25">
      <c r="A353" s="22" t="s">
        <v>384</v>
      </c>
      <c r="B353" s="50" t="s">
        <v>361</v>
      </c>
      <c r="H353" s="20"/>
      <c r="I353" s="51"/>
      <c r="J353" s="51"/>
      <c r="K353" s="51"/>
      <c r="L353" s="51"/>
      <c r="M353" s="51"/>
      <c r="N353" s="51"/>
    </row>
    <row r="354" spans="1:14" outlineLevel="1" x14ac:dyDescent="0.25">
      <c r="A354" s="22" t="s">
        <v>385</v>
      </c>
      <c r="B354" s="50" t="s">
        <v>361</v>
      </c>
      <c r="H354" s="20"/>
      <c r="I354" s="51"/>
      <c r="J354" s="51"/>
      <c r="K354" s="51"/>
      <c r="L354" s="51"/>
      <c r="M354" s="51"/>
      <c r="N354" s="51"/>
    </row>
    <row r="355" spans="1:14" outlineLevel="1" x14ac:dyDescent="0.25">
      <c r="A355" s="22" t="s">
        <v>386</v>
      </c>
      <c r="B355" s="50" t="s">
        <v>361</v>
      </c>
      <c r="H355" s="20"/>
      <c r="I355" s="51"/>
      <c r="J355" s="51"/>
      <c r="K355" s="51"/>
      <c r="L355" s="51"/>
      <c r="M355" s="51"/>
      <c r="N355" s="51"/>
    </row>
    <row r="356" spans="1:14" outlineLevel="1" x14ac:dyDescent="0.25">
      <c r="A356" s="22" t="s">
        <v>387</v>
      </c>
      <c r="B356" s="50" t="s">
        <v>361</v>
      </c>
      <c r="H356" s="20"/>
      <c r="I356" s="51"/>
      <c r="J356" s="51"/>
      <c r="K356" s="51"/>
      <c r="L356" s="51"/>
      <c r="M356" s="51"/>
      <c r="N356" s="51"/>
    </row>
    <row r="357" spans="1:14" outlineLevel="1" x14ac:dyDescent="0.25">
      <c r="A357" s="22" t="s">
        <v>388</v>
      </c>
      <c r="B357" s="50" t="s">
        <v>361</v>
      </c>
      <c r="H357" s="20"/>
      <c r="I357" s="51"/>
      <c r="J357" s="51"/>
      <c r="K357" s="51"/>
      <c r="L357" s="51"/>
      <c r="M357" s="51"/>
      <c r="N357" s="51"/>
    </row>
    <row r="358" spans="1:14" outlineLevel="1" x14ac:dyDescent="0.25">
      <c r="A358" s="22" t="s">
        <v>389</v>
      </c>
      <c r="B358" s="50" t="s">
        <v>361</v>
      </c>
      <c r="H358" s="20"/>
      <c r="I358" s="51"/>
      <c r="J358" s="51"/>
      <c r="K358" s="51"/>
      <c r="L358" s="51"/>
      <c r="M358" s="51"/>
      <c r="N358" s="51"/>
    </row>
    <row r="359" spans="1:14" outlineLevel="1" x14ac:dyDescent="0.25">
      <c r="A359" s="22" t="s">
        <v>390</v>
      </c>
      <c r="B359" s="50" t="s">
        <v>361</v>
      </c>
      <c r="H359" s="20"/>
      <c r="I359" s="51"/>
      <c r="J359" s="51"/>
      <c r="K359" s="51"/>
      <c r="L359" s="51"/>
      <c r="M359" s="51"/>
      <c r="N359" s="51"/>
    </row>
    <row r="360" spans="1:14" outlineLevel="1" x14ac:dyDescent="0.25">
      <c r="A360" s="22" t="s">
        <v>391</v>
      </c>
      <c r="B360" s="50" t="s">
        <v>361</v>
      </c>
      <c r="H360" s="20"/>
      <c r="I360" s="51"/>
      <c r="J360" s="51"/>
      <c r="K360" s="51"/>
      <c r="L360" s="51"/>
      <c r="M360" s="51"/>
      <c r="N360" s="51"/>
    </row>
    <row r="361" spans="1:14" outlineLevel="1" x14ac:dyDescent="0.25">
      <c r="A361" s="22" t="s">
        <v>392</v>
      </c>
      <c r="B361" s="50" t="s">
        <v>361</v>
      </c>
      <c r="H361" s="20"/>
      <c r="I361" s="51"/>
      <c r="J361" s="51"/>
      <c r="K361" s="51"/>
      <c r="L361" s="51"/>
      <c r="M361" s="51"/>
      <c r="N361" s="51"/>
    </row>
    <row r="362" spans="1:14" outlineLevel="1" x14ac:dyDescent="0.25">
      <c r="A362" s="22" t="s">
        <v>393</v>
      </c>
      <c r="B362" s="50" t="s">
        <v>361</v>
      </c>
      <c r="H362" s="20"/>
      <c r="I362" s="51"/>
      <c r="J362" s="51"/>
      <c r="K362" s="51"/>
      <c r="L362" s="51"/>
      <c r="M362" s="51"/>
      <c r="N362" s="51"/>
    </row>
    <row r="363" spans="1:14" outlineLevel="1" x14ac:dyDescent="0.25">
      <c r="A363" s="22" t="s">
        <v>394</v>
      </c>
      <c r="B363" s="50" t="s">
        <v>361</v>
      </c>
      <c r="H363" s="20"/>
      <c r="I363" s="51"/>
      <c r="J363" s="51"/>
      <c r="K363" s="51"/>
      <c r="L363" s="51"/>
      <c r="M363" s="51"/>
      <c r="N363" s="51"/>
    </row>
    <row r="364" spans="1:14" outlineLevel="1" x14ac:dyDescent="0.25">
      <c r="A364" s="22" t="s">
        <v>395</v>
      </c>
      <c r="B364" s="50" t="s">
        <v>361</v>
      </c>
      <c r="H364" s="20"/>
      <c r="I364" s="51"/>
      <c r="J364" s="51"/>
      <c r="K364" s="51"/>
      <c r="L364" s="51"/>
      <c r="M364" s="51"/>
      <c r="N364" s="51"/>
    </row>
    <row r="365" spans="1:14" outlineLevel="1" x14ac:dyDescent="0.25">
      <c r="A365" s="22" t="s">
        <v>396</v>
      </c>
      <c r="B365" s="50" t="s">
        <v>361</v>
      </c>
      <c r="H365" s="20"/>
      <c r="I365" s="51"/>
      <c r="J365" s="51"/>
      <c r="K365" s="51"/>
      <c r="L365" s="51"/>
      <c r="M365" s="51"/>
      <c r="N365" s="51"/>
    </row>
    <row r="366" spans="1:14" x14ac:dyDescent="0.25">
      <c r="H366" s="20"/>
      <c r="I366" s="51"/>
      <c r="J366" s="51"/>
      <c r="K366" s="51"/>
      <c r="L366" s="51"/>
      <c r="M366" s="51"/>
      <c r="N366" s="51"/>
    </row>
    <row r="367" spans="1:14" x14ac:dyDescent="0.25">
      <c r="H367" s="20"/>
      <c r="I367" s="51"/>
      <c r="J367" s="51"/>
      <c r="K367" s="51"/>
      <c r="L367" s="51"/>
      <c r="M367" s="51"/>
      <c r="N367" s="51"/>
    </row>
    <row r="368" spans="1:14" x14ac:dyDescent="0.25">
      <c r="H368" s="20"/>
      <c r="I368" s="51"/>
      <c r="J368" s="51"/>
      <c r="K368" s="51"/>
      <c r="L368" s="51"/>
      <c r="M368" s="51"/>
      <c r="N368" s="51"/>
    </row>
    <row r="369" spans="8:8" s="51" customFormat="1" x14ac:dyDescent="0.25">
      <c r="H369" s="20"/>
    </row>
    <row r="370" spans="8:8" s="51" customFormat="1" x14ac:dyDescent="0.25">
      <c r="H370" s="20"/>
    </row>
    <row r="371" spans="8:8" s="51" customFormat="1" x14ac:dyDescent="0.25">
      <c r="H371" s="20"/>
    </row>
    <row r="372" spans="8:8" s="51" customFormat="1" x14ac:dyDescent="0.25">
      <c r="H372" s="20"/>
    </row>
    <row r="373" spans="8:8" s="51" customFormat="1" x14ac:dyDescent="0.25">
      <c r="H373" s="20"/>
    </row>
    <row r="374" spans="8:8" s="51" customFormat="1" x14ac:dyDescent="0.25">
      <c r="H374" s="20"/>
    </row>
    <row r="375" spans="8:8" s="51" customFormat="1" x14ac:dyDescent="0.25">
      <c r="H375" s="20"/>
    </row>
    <row r="376" spans="8:8" s="51" customFormat="1" x14ac:dyDescent="0.25">
      <c r="H376" s="20"/>
    </row>
    <row r="377" spans="8:8" s="51" customFormat="1" x14ac:dyDescent="0.25">
      <c r="H377" s="20"/>
    </row>
    <row r="378" spans="8:8" s="51" customFormat="1" x14ac:dyDescent="0.25">
      <c r="H378" s="20"/>
    </row>
    <row r="379" spans="8:8" s="51" customFormat="1" x14ac:dyDescent="0.25">
      <c r="H379" s="20"/>
    </row>
    <row r="380" spans="8:8" s="51" customFormat="1" x14ac:dyDescent="0.25">
      <c r="H380" s="20"/>
    </row>
    <row r="381" spans="8:8" s="51" customFormat="1" x14ac:dyDescent="0.25">
      <c r="H381" s="20"/>
    </row>
    <row r="382" spans="8:8" s="51" customFormat="1" x14ac:dyDescent="0.25">
      <c r="H382" s="20"/>
    </row>
    <row r="383" spans="8:8" s="51" customFormat="1" x14ac:dyDescent="0.25">
      <c r="H383" s="20"/>
    </row>
    <row r="384" spans="8:8" s="51" customFormat="1" x14ac:dyDescent="0.25">
      <c r="H384" s="20"/>
    </row>
    <row r="385" spans="8:8" s="51" customFormat="1" x14ac:dyDescent="0.25">
      <c r="H385" s="20"/>
    </row>
    <row r="386" spans="8:8" s="51" customFormat="1" x14ac:dyDescent="0.25">
      <c r="H386" s="20"/>
    </row>
    <row r="387" spans="8:8" s="51" customFormat="1" x14ac:dyDescent="0.25">
      <c r="H387" s="20"/>
    </row>
    <row r="388" spans="8:8" s="51" customFormat="1" x14ac:dyDescent="0.25">
      <c r="H388" s="20"/>
    </row>
    <row r="389" spans="8:8" s="51" customFormat="1" x14ac:dyDescent="0.25">
      <c r="H389" s="20"/>
    </row>
    <row r="390" spans="8:8" s="51" customFormat="1" x14ac:dyDescent="0.25">
      <c r="H390" s="20"/>
    </row>
    <row r="391" spans="8:8" s="51" customFormat="1" x14ac:dyDescent="0.25">
      <c r="H391" s="20"/>
    </row>
    <row r="392" spans="8:8" s="51" customFormat="1" x14ac:dyDescent="0.25">
      <c r="H392" s="20"/>
    </row>
    <row r="393" spans="8:8" s="51" customFormat="1" x14ac:dyDescent="0.25">
      <c r="H393" s="20"/>
    </row>
    <row r="394" spans="8:8" s="51" customFormat="1" x14ac:dyDescent="0.25">
      <c r="H394" s="20"/>
    </row>
    <row r="395" spans="8:8" s="51" customFormat="1" x14ac:dyDescent="0.25">
      <c r="H395" s="20"/>
    </row>
    <row r="396" spans="8:8" s="51" customFormat="1" x14ac:dyDescent="0.25">
      <c r="H396" s="20"/>
    </row>
    <row r="397" spans="8:8" s="51" customFormat="1" x14ac:dyDescent="0.25">
      <c r="H397" s="20"/>
    </row>
    <row r="398" spans="8:8" s="51" customFormat="1" x14ac:dyDescent="0.25">
      <c r="H398" s="20"/>
    </row>
    <row r="399" spans="8:8" s="51" customFormat="1" x14ac:dyDescent="0.25">
      <c r="H399" s="20"/>
    </row>
    <row r="400" spans="8:8" s="51" customFormat="1" x14ac:dyDescent="0.25">
      <c r="H400" s="20"/>
    </row>
    <row r="401" spans="8:8" s="51" customFormat="1" x14ac:dyDescent="0.25">
      <c r="H401" s="20"/>
    </row>
    <row r="402" spans="8:8" s="51" customFormat="1" x14ac:dyDescent="0.25">
      <c r="H402" s="20"/>
    </row>
    <row r="403" spans="8:8" s="51" customFormat="1" x14ac:dyDescent="0.25">
      <c r="H403" s="20"/>
    </row>
    <row r="404" spans="8:8" s="51" customFormat="1" x14ac:dyDescent="0.25">
      <c r="H404" s="20"/>
    </row>
    <row r="405" spans="8:8" s="51" customFormat="1" x14ac:dyDescent="0.25">
      <c r="H405" s="20"/>
    </row>
    <row r="406" spans="8:8" s="51" customFormat="1" x14ac:dyDescent="0.25">
      <c r="H406" s="20"/>
    </row>
    <row r="407" spans="8:8" s="51" customFormat="1" x14ac:dyDescent="0.25">
      <c r="H407" s="20"/>
    </row>
    <row r="408" spans="8:8" s="51" customFormat="1" x14ac:dyDescent="0.25">
      <c r="H408" s="20"/>
    </row>
    <row r="409" spans="8:8" s="51" customFormat="1" x14ac:dyDescent="0.25">
      <c r="H409" s="20"/>
    </row>
    <row r="410" spans="8:8" s="51" customFormat="1" x14ac:dyDescent="0.25">
      <c r="H410" s="20"/>
    </row>
    <row r="411" spans="8:8" s="51" customFormat="1" x14ac:dyDescent="0.25">
      <c r="H411" s="20"/>
    </row>
    <row r="412" spans="8:8" s="51" customFormat="1" x14ac:dyDescent="0.25">
      <c r="H412" s="20"/>
    </row>
    <row r="413" spans="8:8" s="51" customFormat="1" x14ac:dyDescent="0.25">
      <c r="H413" s="20"/>
    </row>
  </sheetData>
  <sheetProtection algorithmName="SHA-512" hashValue="KLxCXnTiyqkgX+VfHpfGUCby5CLUkmUZ+7Cdf+fvCyCLiZAmZj/EIJyudHqQrv2vo22VER125FC+E7FGFbMu+Q==" saltValue="DnmHc+wpY/RsolPG2/LYVw==" spinCount="100000" sheet="1" formatColumns="0" formatRows="0" insertHyperlinks="0" sort="0" autoFilter="0" pivotTables="0"/>
  <protectedRanges>
    <protectedRange sqref="B315:D318 F313:G318 D313:D314" name="Range12"/>
    <protectedRange sqref="C193:C207 B209:C215 F209:G215 B221:C227 C229 C231:C238 B234:B238 C217:C219 B243:C284 C240:C241" name="Range10"/>
    <protectedRange sqref="B168:D172 F168:G172 D138 C164:D166" name="Range8"/>
    <protectedRange sqref="C89:D89 C93:D99 B101:D110 F101:G110 F157:G162 C112:D129 F131:G136 B131:D136 C147:D147" name="Range6"/>
    <protectedRange sqref="B18:B25" name="Basic Facts 2"/>
    <protectedRange sqref="C14:C25" name="Basic facts"/>
    <protectedRange sqref="C29:C30 C38:C39 C27 B31:C35" name="Regulatory Sumary"/>
    <protectedRange sqref="C3 B18:B25 C14:C25 C29:C30 C38:C43 B46:B51 C45:C51 D46:D51 F45:G51 C53:D57 B59:D64 F53:G57 F59:G64 C66:D66 C70:D76 B78:D87 F66:G76 F78:G87 C93:D99 B40:B43 C27 B31:C35" name="HTT General"/>
    <protectedRange sqref="C139:D146 B157:D162 C138 C148:D155" name="Range7"/>
    <protectedRange sqref="C174:C178 B180:D191 F180:G191" name="Range9"/>
    <protectedRange sqref="B321:G365 C312:C314" name="Range11"/>
    <protectedRange sqref="C45:C51 B46:B51 D46:G51 F45:G45" name="Range13"/>
  </protectedRanges>
  <phoneticPr fontId="43" type="noConversion"/>
  <dataValidations count="2">
    <dataValidation type="list" allowBlank="1" showInputMessage="1" showErrorMessage="1" sqref="C299" xr:uid="{00000000-0002-0000-0200-000000000000}">
      <formula1>J299:J302</formula1>
    </dataValidation>
    <dataValidation type="list" allowBlank="1" showInputMessage="1" showErrorMessage="1" sqref="C28" xr:uid="{00000000-0002-0000-0200-000001000000}">
      <formula1>$M$28:$M$30</formula1>
    </dataValidation>
  </dataValidations>
  <hyperlinks>
    <hyperlink ref="B6" location="'A. HTT General'!B13" display="1. Basic Facts" xr:uid="{00000000-0004-0000-0200-000000000000}"/>
    <hyperlink ref="B7" location="'A. HTT General'!B26" display="2. Regulatory Summary" xr:uid="{00000000-0004-0000-0200-000001000000}"/>
    <hyperlink ref="B8" location="'A. HTT General'!B36" display="3. General Cover Pool / Covered Bond Information" xr:uid="{00000000-0004-0000-0200-000002000000}"/>
    <hyperlink ref="B9" location="'A. HTT General'!B285" display="4. References to Capital Requirements Regulation (CRR) 129(7)" xr:uid="{00000000-0004-0000-0200-000003000000}"/>
    <hyperlink ref="B11" location="'A. HTT General'!B319" display="6. Other relevant information" xr:uid="{00000000-0004-0000-0200-000004000000}"/>
    <hyperlink ref="C289" location="'A. HTT General'!A39" display="'A. HTT General'!A39" xr:uid="{00000000-0004-0000-0200-000005000000}"/>
    <hyperlink ref="C291" location="'B1. HTT Mortgage Assets'!B43" display="'B1. HTT Mortgage Assets'!B43" xr:uid="{00000000-0004-0000-0200-000006000000}"/>
    <hyperlink ref="D291" location="'B2. HTT Public Sector Assets'!B48" display="'B2. HTT Public Sector Assets'!B48" xr:uid="{00000000-0004-0000-0200-000007000000}"/>
    <hyperlink ref="C292" location="'A. HTT General'!A52" display="'A. HTT General'!A52" xr:uid="{00000000-0004-0000-0200-000008000000}"/>
    <hyperlink ref="C297" location="'A. HTT General'!B163" display="'A. HTT General'!B163" xr:uid="{00000000-0004-0000-0200-000009000000}"/>
    <hyperlink ref="C298" location="'A. HTT General'!B137" display="'A. HTT General'!B137" xr:uid="{00000000-0004-0000-0200-00000A000000}"/>
    <hyperlink ref="C302" location="'C. HTT Harmonised Glossary'!B18" display="'C. HTT Harmonised Glossary'!B18" xr:uid="{00000000-0004-0000-0200-00000B000000}"/>
    <hyperlink ref="C303" location="'A. HTT General'!B65" display="'A. HTT General'!B65" xr:uid="{00000000-0004-0000-0200-00000C000000}"/>
    <hyperlink ref="C304" location="'A. HTT General'!B88" display="'A. HTT General'!B88" xr:uid="{00000000-0004-0000-0200-00000D000000}"/>
    <hyperlink ref="C307" location="'B1. HTT Mortgage Assets'!B179" display="'B1. HTT Mortgage Assets'!B179" xr:uid="{00000000-0004-0000-0200-00000E000000}"/>
    <hyperlink ref="D307" location="'B2. HTT Public Sector Assets'!B166" display="'B2. HTT Public Sector Assets'!B166" xr:uid="{00000000-0004-0000-0200-00000F000000}"/>
    <hyperlink ref="B27" r:id="rId1" display="Basel Compliance (Y/N)" xr:uid="{00000000-0004-0000-0200-000010000000}"/>
    <hyperlink ref="B29" r:id="rId2" xr:uid="{00000000-0004-0000-0200-000011000000}"/>
    <hyperlink ref="B30" r:id="rId3" xr:uid="{00000000-0004-0000-0200-000012000000}"/>
    <hyperlink ref="B10" location="'A. HTT General'!B311" display="5. References to Capital Requirements Regulation (CRR) 129(1)" xr:uid="{00000000-0004-0000-0200-000013000000}"/>
    <hyperlink ref="D293" location="'B1. HTT Mortgage Assets'!B424" display="'B1. HTT Mortgage Assets'!B424" xr:uid="{00000000-0004-0000-0200-000014000000}"/>
    <hyperlink ref="C293" location="'B1. HTT Mortgage Assets'!B186" display="'B1. HTT Mortgage Assets'!B186" xr:uid="{00000000-0004-0000-0200-000015000000}"/>
    <hyperlink ref="C288" location="'A. HTT General'!A38" display="'A. HTT General'!A38" xr:uid="{00000000-0004-0000-0200-000016000000}"/>
    <hyperlink ref="C296" location="'A. HTT General'!B111" display="'A. HTT General'!B111" xr:uid="{00000000-0004-0000-0200-000017000000}"/>
    <hyperlink ref="D295" location="'B2. HTT Public Sector Assets'!B129" display="'B2. HTT Public Sector Assets'!B129" xr:uid="{00000000-0004-0000-0200-000018000000}"/>
    <hyperlink ref="C295" location="'B1. HTT Mortgage Assets'!B149" display="'B1. HTT Mortgage Assets'!B149" xr:uid="{00000000-0004-0000-0200-000019000000}"/>
    <hyperlink ref="C294" location="'C. HTT Harmonised Glossary'!B20" display="link to Glossary HG.1.15" xr:uid="{00000000-0004-0000-0200-00001A000000}"/>
    <hyperlink ref="C306" location="'A. HTT General'!B44" display="'A. HTT General'!B44" xr:uid="{00000000-0004-0000-0200-00001B000000}"/>
    <hyperlink ref="C300" location="'B1. HTT Mortgage Assets'!B215" display="215 LTV residential mortgage" xr:uid="{00000000-0004-0000-0200-00001C000000}"/>
    <hyperlink ref="D300" location="'B1. HTT Mortgage Assets'!B453" display="441 LTV Commercial Mortgage" xr:uid="{00000000-0004-0000-0200-00001D000000}"/>
    <hyperlink ref="C301" location="'A. HTT General'!B230" display="230 Derivatives and Swaps" xr:uid="{00000000-0004-0000-0200-00001E000000}"/>
    <hyperlink ref="B28" r:id="rId4" display="CBD Compliance (Y/N)" xr:uid="{00000000-0004-0000-0200-00001F000000}"/>
    <hyperlink ref="F293" location="'B2. HTT Public Sector Assets'!A18" display="'B2. HTT Public Sector Assets'!A18" xr:uid="{00000000-0004-0000-0200-000020000000}"/>
    <hyperlink ref="G293" location="'B3. HTT Shipping Assets'!B116" display="'B3. HTT Shipping Assets'!B116" xr:uid="{00000000-0004-0000-0200-000021000000}"/>
    <hyperlink ref="F295" location="'B3. HTT Shipping Assets'!B80" display="'B3. HTT Shipping Assets'!B80" xr:uid="{00000000-0004-0000-0200-000022000000}"/>
    <hyperlink ref="C305" location="'C. HTT Harmonised Glossary'!B12" display="link to Glossary HG 1.7" xr:uid="{00000000-0004-0000-0200-000023000000}"/>
    <hyperlink ref="F307" location="'B3. HTT Shipping Assets'!B110" display="'B3. HTT Shipping Assets'!B110" xr:uid="{00000000-0004-0000-0200-000024000000}"/>
    <hyperlink ref="B44" location="'C. HTT Harmonised Glossary'!B6" display="2. Over-collateralisation (OC) " xr:uid="{00000000-0004-0000-0200-000025000000}"/>
    <hyperlink ref="C229" r:id="rId5" xr:uid="{00000000-0004-0000-0200-000026000000}"/>
    <hyperlink ref="C16" r:id="rId6" xr:uid="{00000000-0004-0000-0200-000027000000}"/>
    <hyperlink ref="C30" r:id="rId7" xr:uid="{00000000-0004-0000-0200-000028000000}"/>
  </hyperlinks>
  <pageMargins left="0.70866141732283472" right="0.70866141732283472" top="0.74803149606299213" bottom="0.74803149606299213" header="0.31496062992125984" footer="0.31496062992125984"/>
  <pageSetup paperSize="9" fitToHeight="0" orientation="landscape" r:id="rId8"/>
  <headerFooter>
    <oddHeader>&amp;R&amp;G</oddHeader>
  </headerFooter>
  <ignoredErrors>
    <ignoredError sqref="F58 F77" formula="1"/>
  </ignoredErrors>
  <legacyDrawingHF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E36E00"/>
  </sheetPr>
  <dimension ref="A1:N622"/>
  <sheetViews>
    <sheetView zoomScale="80" zoomScaleNormal="80" workbookViewId="0"/>
  </sheetViews>
  <sheetFormatPr defaultColWidth="8.85546875" defaultRowHeight="15" outlineLevelRow="1" x14ac:dyDescent="0.25"/>
  <cols>
    <col min="1" max="1" width="13.85546875" style="22" customWidth="1"/>
    <col min="2" max="2" width="60.85546875" style="22" customWidth="1"/>
    <col min="3" max="3" width="41" style="22" customWidth="1"/>
    <col min="4" max="4" width="40.85546875" style="22" customWidth="1"/>
    <col min="5" max="5" width="6.7109375" style="22" customWidth="1"/>
    <col min="6" max="6" width="41.5703125" style="22" customWidth="1"/>
    <col min="7" max="7" width="41.5703125" style="20" customWidth="1"/>
    <col min="8" max="16384" width="8.85546875" style="51"/>
  </cols>
  <sheetData>
    <row r="1" spans="1:7" ht="31.5" x14ac:dyDescent="0.25">
      <c r="A1" s="19" t="s">
        <v>397</v>
      </c>
      <c r="B1" s="19"/>
      <c r="C1" s="20"/>
      <c r="D1" s="20"/>
      <c r="E1" s="20"/>
      <c r="F1" s="159" t="s">
        <v>2315</v>
      </c>
    </row>
    <row r="2" spans="1:7" ht="15.75" thickBot="1" x14ac:dyDescent="0.3">
      <c r="A2" s="20"/>
      <c r="B2" s="20"/>
      <c r="C2" s="20"/>
      <c r="D2" s="20"/>
      <c r="E2" s="20"/>
      <c r="F2" s="20"/>
    </row>
    <row r="3" spans="1:7" ht="19.5" thickBot="1" x14ac:dyDescent="0.3">
      <c r="A3" s="23"/>
      <c r="B3" s="24" t="s">
        <v>23</v>
      </c>
      <c r="C3" s="156" t="s">
        <v>172</v>
      </c>
      <c r="D3" s="23"/>
      <c r="E3" s="23"/>
      <c r="F3" s="20"/>
      <c r="G3" s="23"/>
    </row>
    <row r="4" spans="1:7" ht="15.75" thickBot="1" x14ac:dyDescent="0.3"/>
    <row r="5" spans="1:7" ht="18.75" x14ac:dyDescent="0.25">
      <c r="A5" s="26"/>
      <c r="B5" s="27" t="s">
        <v>398</v>
      </c>
      <c r="C5" s="26"/>
      <c r="E5" s="28"/>
      <c r="F5" s="28"/>
    </row>
    <row r="6" spans="1:7" x14ac:dyDescent="0.25">
      <c r="B6" s="85" t="s">
        <v>399</v>
      </c>
    </row>
    <row r="7" spans="1:7" x14ac:dyDescent="0.25">
      <c r="B7" s="86" t="s">
        <v>400</v>
      </c>
    </row>
    <row r="8" spans="1:7" ht="15.75" thickBot="1" x14ac:dyDescent="0.3">
      <c r="B8" s="87" t="s">
        <v>401</v>
      </c>
    </row>
    <row r="9" spans="1:7" x14ac:dyDescent="0.25">
      <c r="B9" s="88"/>
    </row>
    <row r="10" spans="1:7" ht="37.5" x14ac:dyDescent="0.25">
      <c r="A10" s="33" t="s">
        <v>32</v>
      </c>
      <c r="B10" s="33" t="s">
        <v>399</v>
      </c>
      <c r="C10" s="34"/>
      <c r="D10" s="34"/>
      <c r="E10" s="34"/>
      <c r="F10" s="34"/>
      <c r="G10" s="35"/>
    </row>
    <row r="11" spans="1:7" ht="15" customHeight="1" x14ac:dyDescent="0.25">
      <c r="A11" s="41"/>
      <c r="B11" s="42" t="s">
        <v>402</v>
      </c>
      <c r="C11" s="41" t="s">
        <v>62</v>
      </c>
      <c r="D11" s="41"/>
      <c r="E11" s="41"/>
      <c r="F11" s="44" t="s">
        <v>403</v>
      </c>
      <c r="G11" s="44"/>
    </row>
    <row r="12" spans="1:7" x14ac:dyDescent="0.25">
      <c r="A12" s="22" t="s">
        <v>404</v>
      </c>
      <c r="B12" s="22" t="s">
        <v>405</v>
      </c>
      <c r="C12" s="100">
        <v>42098.78</v>
      </c>
      <c r="F12" s="106">
        <f>IF($C$15=0,"",IF(C12="[for completion]","",C12/$C$15))</f>
        <v>1</v>
      </c>
    </row>
    <row r="13" spans="1:7" x14ac:dyDescent="0.25">
      <c r="A13" s="22" t="s">
        <v>406</v>
      </c>
      <c r="B13" s="22" t="s">
        <v>407</v>
      </c>
      <c r="C13" s="100">
        <v>0</v>
      </c>
      <c r="F13" s="106">
        <f>IF($C$15=0,"",IF(C13="[for completion]","",C13/$C$15))</f>
        <v>0</v>
      </c>
    </row>
    <row r="14" spans="1:7" x14ac:dyDescent="0.25">
      <c r="A14" s="22" t="s">
        <v>408</v>
      </c>
      <c r="B14" s="22" t="s">
        <v>92</v>
      </c>
      <c r="C14" s="100">
        <v>0</v>
      </c>
      <c r="F14" s="106">
        <f>IF($C$15=0,"",IF(C14="[for completion]","",C14/$C$15))</f>
        <v>0</v>
      </c>
    </row>
    <row r="15" spans="1:7" x14ac:dyDescent="0.25">
      <c r="A15" s="22" t="s">
        <v>409</v>
      </c>
      <c r="B15" s="89" t="s">
        <v>94</v>
      </c>
      <c r="C15" s="100">
        <f>SUM(C12:C14)</f>
        <v>42098.78</v>
      </c>
      <c r="F15" s="97">
        <f>SUM(F12:F14)</f>
        <v>1</v>
      </c>
    </row>
    <row r="16" spans="1:7" outlineLevel="1" x14ac:dyDescent="0.25">
      <c r="A16" s="22" t="s">
        <v>410</v>
      </c>
      <c r="B16" s="50" t="s">
        <v>411</v>
      </c>
      <c r="C16" s="100"/>
      <c r="F16" s="106">
        <f t="shared" ref="F16:F26" si="0">IF($C$15=0,"",IF(C16="[for completion]","",C16/$C$15))</f>
        <v>0</v>
      </c>
    </row>
    <row r="17" spans="1:7" outlineLevel="1" x14ac:dyDescent="0.25">
      <c r="A17" s="22" t="s">
        <v>412</v>
      </c>
      <c r="B17" s="50" t="s">
        <v>955</v>
      </c>
      <c r="C17" s="100"/>
      <c r="F17" s="106">
        <f t="shared" si="0"/>
        <v>0</v>
      </c>
    </row>
    <row r="18" spans="1:7" outlineLevel="1" x14ac:dyDescent="0.25">
      <c r="A18" s="22" t="s">
        <v>413</v>
      </c>
      <c r="B18" s="50" t="s">
        <v>96</v>
      </c>
      <c r="C18" s="100"/>
      <c r="F18" s="106">
        <f t="shared" si="0"/>
        <v>0</v>
      </c>
    </row>
    <row r="19" spans="1:7" outlineLevel="1" x14ac:dyDescent="0.25">
      <c r="A19" s="22" t="s">
        <v>414</v>
      </c>
      <c r="B19" s="50" t="s">
        <v>96</v>
      </c>
      <c r="C19" s="100"/>
      <c r="F19" s="106">
        <f t="shared" si="0"/>
        <v>0</v>
      </c>
    </row>
    <row r="20" spans="1:7" outlineLevel="1" x14ac:dyDescent="0.25">
      <c r="A20" s="22" t="s">
        <v>415</v>
      </c>
      <c r="B20" s="50" t="s">
        <v>96</v>
      </c>
      <c r="C20" s="100"/>
      <c r="F20" s="106">
        <f t="shared" si="0"/>
        <v>0</v>
      </c>
    </row>
    <row r="21" spans="1:7" outlineLevel="1" x14ac:dyDescent="0.25">
      <c r="A21" s="22" t="s">
        <v>416</v>
      </c>
      <c r="B21" s="50" t="s">
        <v>96</v>
      </c>
      <c r="C21" s="100"/>
      <c r="F21" s="106">
        <f t="shared" si="0"/>
        <v>0</v>
      </c>
    </row>
    <row r="22" spans="1:7" outlineLevel="1" x14ac:dyDescent="0.25">
      <c r="A22" s="22" t="s">
        <v>417</v>
      </c>
      <c r="B22" s="50" t="s">
        <v>96</v>
      </c>
      <c r="C22" s="100"/>
      <c r="F22" s="106">
        <f t="shared" si="0"/>
        <v>0</v>
      </c>
    </row>
    <row r="23" spans="1:7" outlineLevel="1" x14ac:dyDescent="0.25">
      <c r="A23" s="22" t="s">
        <v>418</v>
      </c>
      <c r="B23" s="50" t="s">
        <v>96</v>
      </c>
      <c r="C23" s="100"/>
      <c r="F23" s="106">
        <f t="shared" si="0"/>
        <v>0</v>
      </c>
    </row>
    <row r="24" spans="1:7" outlineLevel="1" x14ac:dyDescent="0.25">
      <c r="A24" s="22" t="s">
        <v>419</v>
      </c>
      <c r="B24" s="50" t="s">
        <v>96</v>
      </c>
      <c r="C24" s="100"/>
      <c r="F24" s="106">
        <f t="shared" si="0"/>
        <v>0</v>
      </c>
    </row>
    <row r="25" spans="1:7" outlineLevel="1" x14ac:dyDescent="0.25">
      <c r="A25" s="22" t="s">
        <v>420</v>
      </c>
      <c r="B25" s="50" t="s">
        <v>96</v>
      </c>
      <c r="C25" s="100"/>
      <c r="F25" s="106">
        <f t="shared" si="0"/>
        <v>0</v>
      </c>
    </row>
    <row r="26" spans="1:7" outlineLevel="1" x14ac:dyDescent="0.25">
      <c r="A26" s="22" t="s">
        <v>421</v>
      </c>
      <c r="B26" s="50" t="s">
        <v>96</v>
      </c>
      <c r="C26" s="103"/>
      <c r="D26" s="51"/>
      <c r="E26" s="51"/>
      <c r="F26" s="106">
        <f t="shared" si="0"/>
        <v>0</v>
      </c>
    </row>
    <row r="27" spans="1:7" ht="15" customHeight="1" x14ac:dyDescent="0.25">
      <c r="A27" s="41"/>
      <c r="B27" s="42" t="s">
        <v>422</v>
      </c>
      <c r="C27" s="41" t="s">
        <v>423</v>
      </c>
      <c r="D27" s="41" t="s">
        <v>424</v>
      </c>
      <c r="E27" s="43"/>
      <c r="F27" s="41" t="s">
        <v>425</v>
      </c>
      <c r="G27" s="44"/>
    </row>
    <row r="28" spans="1:7" x14ac:dyDescent="0.25">
      <c r="A28" s="22" t="s">
        <v>426</v>
      </c>
      <c r="B28" s="22" t="s">
        <v>427</v>
      </c>
      <c r="C28" s="22">
        <v>51300</v>
      </c>
      <c r="D28" s="22">
        <v>0</v>
      </c>
      <c r="F28" s="22">
        <v>51300</v>
      </c>
    </row>
    <row r="29" spans="1:7" outlineLevel="1" x14ac:dyDescent="0.25">
      <c r="A29" s="22" t="s">
        <v>428</v>
      </c>
      <c r="B29" s="37" t="s">
        <v>429</v>
      </c>
    </row>
    <row r="30" spans="1:7" outlineLevel="1" x14ac:dyDescent="0.25">
      <c r="A30" s="22" t="s">
        <v>430</v>
      </c>
      <c r="B30" s="37" t="s">
        <v>431</v>
      </c>
    </row>
    <row r="31" spans="1:7" outlineLevel="1" x14ac:dyDescent="0.25">
      <c r="A31" s="22" t="s">
        <v>432</v>
      </c>
      <c r="B31" s="37"/>
    </row>
    <row r="32" spans="1:7" outlineLevel="1" x14ac:dyDescent="0.25">
      <c r="A32" s="22" t="s">
        <v>433</v>
      </c>
      <c r="B32" s="37"/>
    </row>
    <row r="33" spans="1:7" outlineLevel="1" x14ac:dyDescent="0.25">
      <c r="A33" s="22" t="s">
        <v>1143</v>
      </c>
      <c r="B33" s="37"/>
    </row>
    <row r="34" spans="1:7" outlineLevel="1" x14ac:dyDescent="0.25">
      <c r="A34" s="22" t="s">
        <v>1144</v>
      </c>
      <c r="B34" s="37"/>
    </row>
    <row r="35" spans="1:7" ht="15" customHeight="1" x14ac:dyDescent="0.25">
      <c r="A35" s="41"/>
      <c r="B35" s="42" t="s">
        <v>434</v>
      </c>
      <c r="C35" s="41" t="s">
        <v>435</v>
      </c>
      <c r="D35" s="41" t="s">
        <v>436</v>
      </c>
      <c r="E35" s="43"/>
      <c r="F35" s="44" t="s">
        <v>403</v>
      </c>
      <c r="G35" s="44"/>
    </row>
    <row r="36" spans="1:7" x14ac:dyDescent="0.25">
      <c r="A36" s="22" t="s">
        <v>437</v>
      </c>
      <c r="B36" s="22" t="s">
        <v>438</v>
      </c>
      <c r="C36" s="97">
        <v>4.0000000000000001E-3</v>
      </c>
      <c r="D36" s="97">
        <v>0</v>
      </c>
      <c r="E36" s="114"/>
      <c r="F36" s="97">
        <v>4.0000000000000001E-3</v>
      </c>
    </row>
    <row r="37" spans="1:7" outlineLevel="1" x14ac:dyDescent="0.25">
      <c r="A37" s="22" t="s">
        <v>439</v>
      </c>
      <c r="C37" s="97"/>
      <c r="D37" s="97"/>
      <c r="E37" s="114"/>
      <c r="F37" s="97"/>
    </row>
    <row r="38" spans="1:7" outlineLevel="1" x14ac:dyDescent="0.25">
      <c r="A38" s="22" t="s">
        <v>440</v>
      </c>
      <c r="C38" s="97"/>
      <c r="D38" s="97"/>
      <c r="E38" s="114"/>
      <c r="F38" s="97"/>
    </row>
    <row r="39" spans="1:7" outlineLevel="1" x14ac:dyDescent="0.25">
      <c r="A39" s="22" t="s">
        <v>441</v>
      </c>
      <c r="C39" s="97"/>
      <c r="D39" s="97"/>
      <c r="E39" s="114"/>
      <c r="F39" s="97"/>
    </row>
    <row r="40" spans="1:7" outlineLevel="1" x14ac:dyDescent="0.25">
      <c r="A40" s="22" t="s">
        <v>442</v>
      </c>
      <c r="C40" s="97"/>
      <c r="D40" s="97"/>
      <c r="E40" s="114"/>
      <c r="F40" s="97"/>
    </row>
    <row r="41" spans="1:7" outlineLevel="1" x14ac:dyDescent="0.25">
      <c r="A41" s="22" t="s">
        <v>443</v>
      </c>
      <c r="C41" s="97"/>
      <c r="D41" s="97"/>
      <c r="E41" s="114"/>
      <c r="F41" s="97"/>
    </row>
    <row r="42" spans="1:7" outlineLevel="1" x14ac:dyDescent="0.25">
      <c r="A42" s="22" t="s">
        <v>444</v>
      </c>
      <c r="C42" s="97"/>
      <c r="D42" s="97"/>
      <c r="E42" s="114"/>
      <c r="F42" s="97"/>
    </row>
    <row r="43" spans="1:7" ht="15" customHeight="1" x14ac:dyDescent="0.25">
      <c r="A43" s="41"/>
      <c r="B43" s="42" t="s">
        <v>445</v>
      </c>
      <c r="C43" s="41" t="s">
        <v>435</v>
      </c>
      <c r="D43" s="41" t="s">
        <v>436</v>
      </c>
      <c r="E43" s="43"/>
      <c r="F43" s="44" t="s">
        <v>403</v>
      </c>
      <c r="G43" s="44"/>
    </row>
    <row r="44" spans="1:7" x14ac:dyDescent="0.25">
      <c r="A44" s="22" t="s">
        <v>446</v>
      </c>
      <c r="B44" s="91" t="s">
        <v>447</v>
      </c>
      <c r="C44" s="96">
        <f>SUM(C45:C71)</f>
        <v>1</v>
      </c>
      <c r="D44" s="96">
        <f>SUM(D45:D71)</f>
        <v>0</v>
      </c>
      <c r="E44" s="97"/>
      <c r="F44" s="96">
        <f>SUM(F45:F71)</f>
        <v>1</v>
      </c>
      <c r="G44" s="22"/>
    </row>
    <row r="45" spans="1:7" x14ac:dyDescent="0.25">
      <c r="A45" s="22" t="s">
        <v>448</v>
      </c>
      <c r="B45" s="22" t="s">
        <v>449</v>
      </c>
      <c r="C45" s="97"/>
      <c r="D45" s="97"/>
      <c r="E45" s="97"/>
      <c r="F45" s="97"/>
      <c r="G45" s="22"/>
    </row>
    <row r="46" spans="1:7" x14ac:dyDescent="0.25">
      <c r="A46" s="22" t="s">
        <v>450</v>
      </c>
      <c r="B46" s="22" t="s">
        <v>451</v>
      </c>
      <c r="C46" s="97"/>
      <c r="D46" s="97"/>
      <c r="E46" s="97"/>
      <c r="F46" s="97"/>
      <c r="G46" s="22"/>
    </row>
    <row r="47" spans="1:7" x14ac:dyDescent="0.25">
      <c r="A47" s="22" t="s">
        <v>452</v>
      </c>
      <c r="B47" s="22" t="s">
        <v>453</v>
      </c>
      <c r="C47" s="97"/>
      <c r="D47" s="97"/>
      <c r="E47" s="97"/>
      <c r="F47" s="97"/>
      <c r="G47" s="22"/>
    </row>
    <row r="48" spans="1:7" x14ac:dyDescent="0.25">
      <c r="A48" s="22" t="s">
        <v>454</v>
      </c>
      <c r="B48" s="22" t="s">
        <v>455</v>
      </c>
      <c r="C48" s="97"/>
      <c r="D48" s="97"/>
      <c r="E48" s="97"/>
      <c r="F48" s="97"/>
      <c r="G48" s="22"/>
    </row>
    <row r="49" spans="1:7" x14ac:dyDescent="0.25">
      <c r="A49" s="22" t="s">
        <v>456</v>
      </c>
      <c r="B49" s="22" t="s">
        <v>457</v>
      </c>
      <c r="C49" s="97"/>
      <c r="D49" s="97"/>
      <c r="E49" s="97"/>
      <c r="F49" s="97"/>
      <c r="G49" s="22"/>
    </row>
    <row r="50" spans="1:7" x14ac:dyDescent="0.25">
      <c r="A50" s="22" t="s">
        <v>458</v>
      </c>
      <c r="B50" s="22" t="s">
        <v>1852</v>
      </c>
      <c r="C50" s="97"/>
      <c r="D50" s="97"/>
      <c r="E50" s="97"/>
      <c r="F50" s="97"/>
      <c r="G50" s="22"/>
    </row>
    <row r="51" spans="1:7" x14ac:dyDescent="0.25">
      <c r="A51" s="22" t="s">
        <v>459</v>
      </c>
      <c r="B51" s="22" t="s">
        <v>460</v>
      </c>
      <c r="C51" s="97">
        <v>1</v>
      </c>
      <c r="D51" s="97"/>
      <c r="E51" s="97"/>
      <c r="F51" s="97">
        <v>1</v>
      </c>
      <c r="G51" s="22"/>
    </row>
    <row r="52" spans="1:7" x14ac:dyDescent="0.25">
      <c r="A52" s="22" t="s">
        <v>461</v>
      </c>
      <c r="B52" s="22" t="s">
        <v>462</v>
      </c>
      <c r="C52" s="97"/>
      <c r="D52" s="97"/>
      <c r="E52" s="97"/>
      <c r="F52" s="97"/>
      <c r="G52" s="22"/>
    </row>
    <row r="53" spans="1:7" x14ac:dyDescent="0.25">
      <c r="A53" s="22" t="s">
        <v>463</v>
      </c>
      <c r="B53" s="22" t="s">
        <v>464</v>
      </c>
      <c r="C53" s="97"/>
      <c r="D53" s="97"/>
      <c r="E53" s="97"/>
      <c r="F53" s="97"/>
      <c r="G53" s="22"/>
    </row>
    <row r="54" spans="1:7" x14ac:dyDescent="0.25">
      <c r="A54" s="22" t="s">
        <v>465</v>
      </c>
      <c r="B54" s="22" t="s">
        <v>466</v>
      </c>
      <c r="C54" s="97"/>
      <c r="D54" s="97"/>
      <c r="E54" s="97"/>
      <c r="F54" s="97"/>
      <c r="G54" s="22"/>
    </row>
    <row r="55" spans="1:7" x14ac:dyDescent="0.25">
      <c r="A55" s="22" t="s">
        <v>467</v>
      </c>
      <c r="B55" s="22" t="s">
        <v>468</v>
      </c>
      <c r="C55" s="97"/>
      <c r="D55" s="97"/>
      <c r="E55" s="97"/>
      <c r="F55" s="97"/>
      <c r="G55" s="22"/>
    </row>
    <row r="56" spans="1:7" x14ac:dyDescent="0.25">
      <c r="A56" s="22" t="s">
        <v>469</v>
      </c>
      <c r="B56" s="22" t="s">
        <v>470</v>
      </c>
      <c r="C56" s="97"/>
      <c r="D56" s="97"/>
      <c r="E56" s="97"/>
      <c r="F56" s="97"/>
      <c r="G56" s="22"/>
    </row>
    <row r="57" spans="1:7" x14ac:dyDescent="0.25">
      <c r="A57" s="22" t="s">
        <v>471</v>
      </c>
      <c r="B57" s="22" t="s">
        <v>472</v>
      </c>
      <c r="C57" s="97"/>
      <c r="D57" s="97"/>
      <c r="E57" s="97"/>
      <c r="F57" s="97"/>
      <c r="G57" s="22"/>
    </row>
    <row r="58" spans="1:7" x14ac:dyDescent="0.25">
      <c r="A58" s="22" t="s">
        <v>473</v>
      </c>
      <c r="B58" s="22" t="s">
        <v>474</v>
      </c>
      <c r="C58" s="97"/>
      <c r="D58" s="97"/>
      <c r="E58" s="97"/>
      <c r="F58" s="97"/>
      <c r="G58" s="22"/>
    </row>
    <row r="59" spans="1:7" x14ac:dyDescent="0.25">
      <c r="A59" s="22" t="s">
        <v>475</v>
      </c>
      <c r="B59" s="22" t="s">
        <v>476</v>
      </c>
      <c r="C59" s="97"/>
      <c r="D59" s="97"/>
      <c r="E59" s="97"/>
      <c r="F59" s="97"/>
      <c r="G59" s="22"/>
    </row>
    <row r="60" spans="1:7" x14ac:dyDescent="0.25">
      <c r="A60" s="22" t="s">
        <v>477</v>
      </c>
      <c r="B60" s="22" t="s">
        <v>3</v>
      </c>
      <c r="C60" s="97"/>
      <c r="D60" s="97"/>
      <c r="E60" s="97"/>
      <c r="F60" s="97"/>
      <c r="G60" s="22"/>
    </row>
    <row r="61" spans="1:7" x14ac:dyDescent="0.25">
      <c r="A61" s="22" t="s">
        <v>478</v>
      </c>
      <c r="B61" s="22" t="s">
        <v>479</v>
      </c>
      <c r="C61" s="97"/>
      <c r="D61" s="97"/>
      <c r="E61" s="97"/>
      <c r="F61" s="97"/>
      <c r="G61" s="22"/>
    </row>
    <row r="62" spans="1:7" x14ac:dyDescent="0.25">
      <c r="A62" s="22" t="s">
        <v>480</v>
      </c>
      <c r="B62" s="22" t="s">
        <v>481</v>
      </c>
      <c r="C62" s="97"/>
      <c r="D62" s="97"/>
      <c r="E62" s="97"/>
      <c r="F62" s="97"/>
      <c r="G62" s="22"/>
    </row>
    <row r="63" spans="1:7" x14ac:dyDescent="0.25">
      <c r="A63" s="22" t="s">
        <v>482</v>
      </c>
      <c r="B63" s="22" t="s">
        <v>483</v>
      </c>
      <c r="C63" s="97"/>
      <c r="D63" s="97"/>
      <c r="E63" s="97"/>
      <c r="F63" s="97"/>
      <c r="G63" s="22"/>
    </row>
    <row r="64" spans="1:7" x14ac:dyDescent="0.25">
      <c r="A64" s="22" t="s">
        <v>484</v>
      </c>
      <c r="B64" s="22" t="s">
        <v>485</v>
      </c>
      <c r="C64" s="97"/>
      <c r="D64" s="97"/>
      <c r="E64" s="97"/>
      <c r="F64" s="97"/>
      <c r="G64" s="22"/>
    </row>
    <row r="65" spans="1:7" x14ac:dyDescent="0.25">
      <c r="A65" s="22" t="s">
        <v>486</v>
      </c>
      <c r="B65" s="22" t="s">
        <v>487</v>
      </c>
      <c r="C65" s="97"/>
      <c r="D65" s="97"/>
      <c r="E65" s="97"/>
      <c r="F65" s="97"/>
      <c r="G65" s="22"/>
    </row>
    <row r="66" spans="1:7" x14ac:dyDescent="0.25">
      <c r="A66" s="22" t="s">
        <v>488</v>
      </c>
      <c r="B66" s="22" t="s">
        <v>489</v>
      </c>
      <c r="C66" s="97"/>
      <c r="D66" s="97"/>
      <c r="E66" s="97"/>
      <c r="F66" s="97"/>
      <c r="G66" s="22"/>
    </row>
    <row r="67" spans="1:7" x14ac:dyDescent="0.25">
      <c r="A67" s="22" t="s">
        <v>490</v>
      </c>
      <c r="B67" s="22" t="s">
        <v>491</v>
      </c>
      <c r="C67" s="97"/>
      <c r="D67" s="97"/>
      <c r="E67" s="97"/>
      <c r="F67" s="97"/>
      <c r="G67" s="22"/>
    </row>
    <row r="68" spans="1:7" x14ac:dyDescent="0.25">
      <c r="A68" s="22" t="s">
        <v>492</v>
      </c>
      <c r="B68" s="22" t="s">
        <v>493</v>
      </c>
      <c r="C68" s="97"/>
      <c r="D68" s="97"/>
      <c r="E68" s="97"/>
      <c r="F68" s="97"/>
      <c r="G68" s="22"/>
    </row>
    <row r="69" spans="1:7" x14ac:dyDescent="0.25">
      <c r="A69" s="22" t="s">
        <v>494</v>
      </c>
      <c r="B69" s="22" t="s">
        <v>495</v>
      </c>
      <c r="C69" s="97"/>
      <c r="D69" s="97"/>
      <c r="E69" s="97"/>
      <c r="F69" s="97"/>
      <c r="G69" s="22"/>
    </row>
    <row r="70" spans="1:7" x14ac:dyDescent="0.25">
      <c r="A70" s="22" t="s">
        <v>496</v>
      </c>
      <c r="B70" s="22" t="s">
        <v>497</v>
      </c>
      <c r="C70" s="97"/>
      <c r="D70" s="97"/>
      <c r="E70" s="97"/>
      <c r="F70" s="97"/>
      <c r="G70" s="22"/>
    </row>
    <row r="71" spans="1:7" x14ac:dyDescent="0.25">
      <c r="A71" s="22" t="s">
        <v>498</v>
      </c>
      <c r="B71" s="22" t="s">
        <v>6</v>
      </c>
      <c r="C71" s="97"/>
      <c r="D71" s="97"/>
      <c r="E71" s="97"/>
      <c r="F71" s="97"/>
      <c r="G71" s="22"/>
    </row>
    <row r="72" spans="1:7" x14ac:dyDescent="0.25">
      <c r="A72" s="22" t="s">
        <v>499</v>
      </c>
      <c r="B72" s="91" t="s">
        <v>262</v>
      </c>
      <c r="C72" s="96">
        <f>SUM(C73:C75)</f>
        <v>0</v>
      </c>
      <c r="D72" s="96">
        <f>SUM(D73:D75)</f>
        <v>0</v>
      </c>
      <c r="E72" s="97"/>
      <c r="F72" s="96">
        <f>SUM(F73:F75)</f>
        <v>0</v>
      </c>
      <c r="G72" s="22"/>
    </row>
    <row r="73" spans="1:7" x14ac:dyDescent="0.25">
      <c r="A73" s="22" t="s">
        <v>501</v>
      </c>
      <c r="B73" s="22" t="s">
        <v>503</v>
      </c>
      <c r="C73" s="97"/>
      <c r="D73" s="97"/>
      <c r="E73" s="97"/>
      <c r="F73" s="97"/>
      <c r="G73" s="22"/>
    </row>
    <row r="74" spans="1:7" x14ac:dyDescent="0.25">
      <c r="A74" s="22" t="s">
        <v>502</v>
      </c>
      <c r="B74" s="22" t="s">
        <v>505</v>
      </c>
      <c r="C74" s="97"/>
      <c r="D74" s="97"/>
      <c r="E74" s="97"/>
      <c r="F74" s="97"/>
      <c r="G74" s="22"/>
    </row>
    <row r="75" spans="1:7" x14ac:dyDescent="0.25">
      <c r="A75" s="22" t="s">
        <v>504</v>
      </c>
      <c r="B75" s="22" t="s">
        <v>2</v>
      </c>
      <c r="C75" s="97"/>
      <c r="D75" s="97"/>
      <c r="E75" s="97"/>
      <c r="F75" s="97"/>
      <c r="G75" s="22"/>
    </row>
    <row r="76" spans="1:7" x14ac:dyDescent="0.25">
      <c r="A76" s="22" t="s">
        <v>1124</v>
      </c>
      <c r="B76" s="91" t="s">
        <v>92</v>
      </c>
      <c r="C76" s="96">
        <f>SUM(C77:C87)</f>
        <v>0</v>
      </c>
      <c r="D76" s="96">
        <f>SUM(D77:D87)</f>
        <v>0</v>
      </c>
      <c r="E76" s="97"/>
      <c r="F76" s="96">
        <f>SUM(F77:F87)</f>
        <v>0</v>
      </c>
      <c r="G76" s="22"/>
    </row>
    <row r="77" spans="1:7" x14ac:dyDescent="0.25">
      <c r="A77" s="22" t="s">
        <v>506</v>
      </c>
      <c r="B77" s="39" t="s">
        <v>264</v>
      </c>
      <c r="C77" s="97"/>
      <c r="D77" s="97"/>
      <c r="E77" s="97"/>
      <c r="F77" s="97"/>
      <c r="G77" s="22"/>
    </row>
    <row r="78" spans="1:7" x14ac:dyDescent="0.25">
      <c r="A78" s="22" t="s">
        <v>507</v>
      </c>
      <c r="B78" s="22" t="s">
        <v>500</v>
      </c>
      <c r="C78" s="97"/>
      <c r="D78" s="97"/>
      <c r="E78" s="97"/>
      <c r="F78" s="97"/>
      <c r="G78" s="22"/>
    </row>
    <row r="79" spans="1:7" x14ac:dyDescent="0.25">
      <c r="A79" s="22" t="s">
        <v>508</v>
      </c>
      <c r="B79" s="39" t="s">
        <v>266</v>
      </c>
      <c r="C79" s="97"/>
      <c r="D79" s="97"/>
      <c r="E79" s="97"/>
      <c r="F79" s="97"/>
      <c r="G79" s="22"/>
    </row>
    <row r="80" spans="1:7" x14ac:dyDescent="0.25">
      <c r="A80" s="22" t="s">
        <v>509</v>
      </c>
      <c r="B80" s="39" t="s">
        <v>268</v>
      </c>
      <c r="C80" s="97"/>
      <c r="D80" s="97"/>
      <c r="E80" s="97"/>
      <c r="F80" s="97"/>
      <c r="G80" s="22"/>
    </row>
    <row r="81" spans="1:7" x14ac:dyDescent="0.25">
      <c r="A81" s="22" t="s">
        <v>510</v>
      </c>
      <c r="B81" s="39" t="s">
        <v>12</v>
      </c>
      <c r="C81" s="97"/>
      <c r="D81" s="97"/>
      <c r="E81" s="97"/>
      <c r="F81" s="97"/>
      <c r="G81" s="22"/>
    </row>
    <row r="82" spans="1:7" x14ac:dyDescent="0.25">
      <c r="A82" s="22" t="s">
        <v>511</v>
      </c>
      <c r="B82" s="39" t="s">
        <v>271</v>
      </c>
      <c r="C82" s="97"/>
      <c r="D82" s="97"/>
      <c r="E82" s="97"/>
      <c r="F82" s="97"/>
      <c r="G82" s="22"/>
    </row>
    <row r="83" spans="1:7" x14ac:dyDescent="0.25">
      <c r="A83" s="22" t="s">
        <v>512</v>
      </c>
      <c r="B83" s="39" t="s">
        <v>273</v>
      </c>
      <c r="C83" s="97"/>
      <c r="D83" s="97"/>
      <c r="E83" s="97"/>
      <c r="F83" s="97"/>
      <c r="G83" s="22"/>
    </row>
    <row r="84" spans="1:7" x14ac:dyDescent="0.25">
      <c r="A84" s="22" t="s">
        <v>513</v>
      </c>
      <c r="B84" s="39" t="s">
        <v>275</v>
      </c>
      <c r="C84" s="97"/>
      <c r="D84" s="97"/>
      <c r="E84" s="97"/>
      <c r="F84" s="97"/>
      <c r="G84" s="22"/>
    </row>
    <row r="85" spans="1:7" x14ac:dyDescent="0.25">
      <c r="A85" s="22" t="s">
        <v>514</v>
      </c>
      <c r="B85" s="39" t="s">
        <v>277</v>
      </c>
      <c r="C85" s="97"/>
      <c r="D85" s="97"/>
      <c r="E85" s="97"/>
      <c r="F85" s="97"/>
      <c r="G85" s="22"/>
    </row>
    <row r="86" spans="1:7" x14ac:dyDescent="0.25">
      <c r="A86" s="22" t="s">
        <v>515</v>
      </c>
      <c r="B86" s="39" t="s">
        <v>279</v>
      </c>
      <c r="C86" s="97"/>
      <c r="D86" s="97"/>
      <c r="E86" s="97"/>
      <c r="F86" s="97"/>
      <c r="G86" s="22"/>
    </row>
    <row r="87" spans="1:7" x14ac:dyDescent="0.25">
      <c r="A87" s="22" t="s">
        <v>516</v>
      </c>
      <c r="B87" s="39" t="s">
        <v>92</v>
      </c>
      <c r="C87" s="97"/>
      <c r="D87" s="97"/>
      <c r="E87" s="97"/>
      <c r="F87" s="97"/>
      <c r="G87" s="22"/>
    </row>
    <row r="88" spans="1:7" outlineLevel="1" x14ac:dyDescent="0.25">
      <c r="A88" s="22" t="s">
        <v>517</v>
      </c>
      <c r="B88" s="50" t="s">
        <v>96</v>
      </c>
      <c r="C88" s="97"/>
      <c r="D88" s="97"/>
      <c r="E88" s="97"/>
      <c r="F88" s="97"/>
      <c r="G88" s="22"/>
    </row>
    <row r="89" spans="1:7" outlineLevel="1" x14ac:dyDescent="0.25">
      <c r="A89" s="22" t="s">
        <v>518</v>
      </c>
      <c r="B89" s="50" t="s">
        <v>96</v>
      </c>
      <c r="C89" s="97"/>
      <c r="D89" s="97"/>
      <c r="E89" s="97"/>
      <c r="F89" s="97"/>
      <c r="G89" s="22"/>
    </row>
    <row r="90" spans="1:7" outlineLevel="1" x14ac:dyDescent="0.25">
      <c r="A90" s="22" t="s">
        <v>519</v>
      </c>
      <c r="B90" s="50" t="s">
        <v>96</v>
      </c>
      <c r="C90" s="97"/>
      <c r="D90" s="97"/>
      <c r="E90" s="97"/>
      <c r="F90" s="97"/>
      <c r="G90" s="22"/>
    </row>
    <row r="91" spans="1:7" outlineLevel="1" x14ac:dyDescent="0.25">
      <c r="A91" s="22" t="s">
        <v>520</v>
      </c>
      <c r="B91" s="50" t="s">
        <v>96</v>
      </c>
      <c r="C91" s="97"/>
      <c r="D91" s="97"/>
      <c r="E91" s="97"/>
      <c r="F91" s="97"/>
      <c r="G91" s="22"/>
    </row>
    <row r="92" spans="1:7" outlineLevel="1" x14ac:dyDescent="0.25">
      <c r="A92" s="22" t="s">
        <v>521</v>
      </c>
      <c r="B92" s="50" t="s">
        <v>96</v>
      </c>
      <c r="C92" s="97"/>
      <c r="D92" s="97"/>
      <c r="E92" s="97"/>
      <c r="F92" s="97"/>
      <c r="G92" s="22"/>
    </row>
    <row r="93" spans="1:7" outlineLevel="1" x14ac:dyDescent="0.25">
      <c r="A93" s="22" t="s">
        <v>522</v>
      </c>
      <c r="B93" s="50" t="s">
        <v>96</v>
      </c>
      <c r="C93" s="97"/>
      <c r="D93" s="97"/>
      <c r="E93" s="97"/>
      <c r="F93" s="97"/>
      <c r="G93" s="22"/>
    </row>
    <row r="94" spans="1:7" outlineLevel="1" x14ac:dyDescent="0.25">
      <c r="A94" s="22" t="s">
        <v>523</v>
      </c>
      <c r="B94" s="50" t="s">
        <v>96</v>
      </c>
      <c r="C94" s="97"/>
      <c r="D94" s="97"/>
      <c r="E94" s="97"/>
      <c r="F94" s="97"/>
      <c r="G94" s="22"/>
    </row>
    <row r="95" spans="1:7" outlineLevel="1" x14ac:dyDescent="0.25">
      <c r="A95" s="22" t="s">
        <v>524</v>
      </c>
      <c r="B95" s="50" t="s">
        <v>96</v>
      </c>
      <c r="C95" s="97"/>
      <c r="D95" s="97"/>
      <c r="E95" s="97"/>
      <c r="F95" s="97"/>
      <c r="G95" s="22"/>
    </row>
    <row r="96" spans="1:7" outlineLevel="1" x14ac:dyDescent="0.25">
      <c r="A96" s="22" t="s">
        <v>525</v>
      </c>
      <c r="B96" s="50" t="s">
        <v>96</v>
      </c>
      <c r="C96" s="97"/>
      <c r="D96" s="97"/>
      <c r="E96" s="97"/>
      <c r="F96" s="97"/>
      <c r="G96" s="22"/>
    </row>
    <row r="97" spans="1:7" outlineLevel="1" x14ac:dyDescent="0.25">
      <c r="A97" s="22" t="s">
        <v>526</v>
      </c>
      <c r="B97" s="50" t="s">
        <v>96</v>
      </c>
      <c r="C97" s="97"/>
      <c r="D97" s="97"/>
      <c r="E97" s="97"/>
      <c r="F97" s="97"/>
      <c r="G97" s="22"/>
    </row>
    <row r="98" spans="1:7" ht="15" customHeight="1" x14ac:dyDescent="0.25">
      <c r="A98" s="41"/>
      <c r="B98" s="105" t="s">
        <v>1135</v>
      </c>
      <c r="C98" s="41" t="s">
        <v>435</v>
      </c>
      <c r="D98" s="41" t="s">
        <v>436</v>
      </c>
      <c r="E98" s="43"/>
      <c r="F98" s="44" t="s">
        <v>403</v>
      </c>
      <c r="G98" s="44"/>
    </row>
    <row r="99" spans="1:7" x14ac:dyDescent="0.25">
      <c r="A99" s="22" t="s">
        <v>527</v>
      </c>
      <c r="B99" s="39" t="s">
        <v>2868</v>
      </c>
      <c r="C99" s="97">
        <v>0.47499999999999998</v>
      </c>
      <c r="D99" s="97"/>
      <c r="E99" s="97"/>
      <c r="F99" s="97">
        <v>0.47499999999999998</v>
      </c>
      <c r="G99" s="22"/>
    </row>
    <row r="100" spans="1:7" x14ac:dyDescent="0.25">
      <c r="A100" s="22" t="s">
        <v>529</v>
      </c>
      <c r="B100" s="39" t="s">
        <v>2869</v>
      </c>
      <c r="C100" s="97">
        <v>0.13400000000000001</v>
      </c>
      <c r="D100" s="97"/>
      <c r="E100" s="97"/>
      <c r="F100" s="97">
        <v>0.13400000000000001</v>
      </c>
      <c r="G100" s="22"/>
    </row>
    <row r="101" spans="1:7" x14ac:dyDescent="0.25">
      <c r="A101" s="22" t="s">
        <v>530</v>
      </c>
      <c r="B101" s="39" t="s">
        <v>2870</v>
      </c>
      <c r="C101" s="97">
        <v>0.17899999999999999</v>
      </c>
      <c r="D101" s="97"/>
      <c r="E101" s="97"/>
      <c r="F101" s="97">
        <v>0.17899999999999999</v>
      </c>
      <c r="G101" s="22"/>
    </row>
    <row r="102" spans="1:7" x14ac:dyDescent="0.25">
      <c r="A102" s="22" t="s">
        <v>531</v>
      </c>
      <c r="B102" s="39" t="s">
        <v>2871</v>
      </c>
      <c r="C102" s="97">
        <v>0.157</v>
      </c>
      <c r="D102" s="97"/>
      <c r="E102" s="97"/>
      <c r="F102" s="97">
        <v>0.157</v>
      </c>
      <c r="G102" s="22"/>
    </row>
    <row r="103" spans="1:7" x14ac:dyDescent="0.25">
      <c r="A103" s="22" t="s">
        <v>532</v>
      </c>
      <c r="B103" s="39" t="s">
        <v>2872</v>
      </c>
      <c r="C103" s="97">
        <v>5.5E-2</v>
      </c>
      <c r="D103" s="97"/>
      <c r="E103" s="97"/>
      <c r="F103" s="97">
        <v>5.5E-2</v>
      </c>
      <c r="G103" s="22"/>
    </row>
    <row r="104" spans="1:7" x14ac:dyDescent="0.25">
      <c r="A104" s="22" t="s">
        <v>533</v>
      </c>
      <c r="B104" s="39" t="s">
        <v>528</v>
      </c>
      <c r="C104" s="97"/>
      <c r="D104" s="97"/>
      <c r="E104" s="97"/>
      <c r="F104" s="97"/>
      <c r="G104" s="22"/>
    </row>
    <row r="105" spans="1:7" x14ac:dyDescent="0.25">
      <c r="A105" s="22" t="s">
        <v>534</v>
      </c>
      <c r="B105" s="39" t="s">
        <v>528</v>
      </c>
      <c r="C105" s="97"/>
      <c r="D105" s="97"/>
      <c r="E105" s="97"/>
      <c r="F105" s="97"/>
      <c r="G105" s="22"/>
    </row>
    <row r="106" spans="1:7" x14ac:dyDescent="0.25">
      <c r="A106" s="22" t="s">
        <v>535</v>
      </c>
      <c r="B106" s="39" t="s">
        <v>528</v>
      </c>
      <c r="C106" s="97"/>
      <c r="D106" s="97"/>
      <c r="E106" s="97"/>
      <c r="F106" s="97"/>
      <c r="G106" s="22"/>
    </row>
    <row r="107" spans="1:7" x14ac:dyDescent="0.25">
      <c r="A107" s="22" t="s">
        <v>536</v>
      </c>
      <c r="B107" s="39" t="s">
        <v>528</v>
      </c>
      <c r="C107" s="97"/>
      <c r="D107" s="97"/>
      <c r="E107" s="97"/>
      <c r="F107" s="97"/>
      <c r="G107" s="22"/>
    </row>
    <row r="108" spans="1:7" x14ac:dyDescent="0.25">
      <c r="A108" s="22" t="s">
        <v>537</v>
      </c>
      <c r="B108" s="39" t="s">
        <v>528</v>
      </c>
      <c r="C108" s="97"/>
      <c r="D108" s="97"/>
      <c r="E108" s="97"/>
      <c r="F108" s="97"/>
      <c r="G108" s="22"/>
    </row>
    <row r="109" spans="1:7" x14ac:dyDescent="0.25">
      <c r="A109" s="22" t="s">
        <v>538</v>
      </c>
      <c r="B109" s="39" t="s">
        <v>528</v>
      </c>
      <c r="C109" s="97"/>
      <c r="D109" s="97"/>
      <c r="E109" s="97"/>
      <c r="F109" s="97"/>
      <c r="G109" s="22"/>
    </row>
    <row r="110" spans="1:7" x14ac:dyDescent="0.25">
      <c r="A110" s="22" t="s">
        <v>539</v>
      </c>
      <c r="B110" s="39" t="s">
        <v>528</v>
      </c>
      <c r="C110" s="97"/>
      <c r="D110" s="97"/>
      <c r="E110" s="97"/>
      <c r="F110" s="97"/>
      <c r="G110" s="22"/>
    </row>
    <row r="111" spans="1:7" x14ac:dyDescent="0.25">
      <c r="A111" s="22" t="s">
        <v>540</v>
      </c>
      <c r="B111" s="39" t="s">
        <v>528</v>
      </c>
      <c r="C111" s="97"/>
      <c r="D111" s="97"/>
      <c r="E111" s="97"/>
      <c r="F111" s="97"/>
      <c r="G111" s="22"/>
    </row>
    <row r="112" spans="1:7" x14ac:dyDescent="0.25">
      <c r="A112" s="22" t="s">
        <v>541</v>
      </c>
      <c r="B112" s="39" t="s">
        <v>528</v>
      </c>
      <c r="C112" s="97"/>
      <c r="D112" s="97"/>
      <c r="E112" s="97"/>
      <c r="F112" s="97"/>
      <c r="G112" s="22"/>
    </row>
    <row r="113" spans="1:7" x14ac:dyDescent="0.25">
      <c r="A113" s="22" t="s">
        <v>542</v>
      </c>
      <c r="B113" s="39" t="s">
        <v>528</v>
      </c>
      <c r="C113" s="97"/>
      <c r="D113" s="97"/>
      <c r="E113" s="97"/>
      <c r="F113" s="97"/>
      <c r="G113" s="22"/>
    </row>
    <row r="114" spans="1:7" x14ac:dyDescent="0.25">
      <c r="A114" s="22" t="s">
        <v>543</v>
      </c>
      <c r="B114" s="39" t="s">
        <v>528</v>
      </c>
      <c r="C114" s="97"/>
      <c r="D114" s="97"/>
      <c r="E114" s="97"/>
      <c r="F114" s="97"/>
      <c r="G114" s="22"/>
    </row>
    <row r="115" spans="1:7" x14ac:dyDescent="0.25">
      <c r="A115" s="22" t="s">
        <v>544</v>
      </c>
      <c r="B115" s="39" t="s">
        <v>528</v>
      </c>
      <c r="C115" s="97"/>
      <c r="D115" s="97"/>
      <c r="E115" s="97"/>
      <c r="F115" s="97"/>
      <c r="G115" s="22"/>
    </row>
    <row r="116" spans="1:7" x14ac:dyDescent="0.25">
      <c r="A116" s="22" t="s">
        <v>545</v>
      </c>
      <c r="B116" s="39" t="s">
        <v>528</v>
      </c>
      <c r="C116" s="97"/>
      <c r="D116" s="97"/>
      <c r="E116" s="97"/>
      <c r="F116" s="97"/>
      <c r="G116" s="22"/>
    </row>
    <row r="117" spans="1:7" x14ac:dyDescent="0.25">
      <c r="A117" s="22" t="s">
        <v>546</v>
      </c>
      <c r="B117" s="39" t="s">
        <v>528</v>
      </c>
      <c r="C117" s="97"/>
      <c r="D117" s="97"/>
      <c r="E117" s="97"/>
      <c r="F117" s="97"/>
      <c r="G117" s="22"/>
    </row>
    <row r="118" spans="1:7" x14ac:dyDescent="0.25">
      <c r="A118" s="22" t="s">
        <v>547</v>
      </c>
      <c r="B118" s="39" t="s">
        <v>528</v>
      </c>
      <c r="C118" s="97"/>
      <c r="D118" s="97"/>
      <c r="E118" s="97"/>
      <c r="F118" s="97"/>
      <c r="G118" s="22"/>
    </row>
    <row r="119" spans="1:7" x14ac:dyDescent="0.25">
      <c r="A119" s="22" t="s">
        <v>548</v>
      </c>
      <c r="B119" s="39" t="s">
        <v>528</v>
      </c>
      <c r="C119" s="97"/>
      <c r="D119" s="97"/>
      <c r="E119" s="97"/>
      <c r="F119" s="97"/>
      <c r="G119" s="22"/>
    </row>
    <row r="120" spans="1:7" x14ac:dyDescent="0.25">
      <c r="A120" s="22" t="s">
        <v>549</v>
      </c>
      <c r="B120" s="39" t="s">
        <v>528</v>
      </c>
      <c r="C120" s="97"/>
      <c r="D120" s="97"/>
      <c r="E120" s="97"/>
      <c r="F120" s="97"/>
      <c r="G120" s="22"/>
    </row>
    <row r="121" spans="1:7" x14ac:dyDescent="0.25">
      <c r="A121" s="22" t="s">
        <v>550</v>
      </c>
      <c r="B121" s="39" t="s">
        <v>528</v>
      </c>
      <c r="C121" s="97"/>
      <c r="D121" s="97"/>
      <c r="E121" s="97"/>
      <c r="F121" s="97"/>
      <c r="G121" s="22"/>
    </row>
    <row r="122" spans="1:7" x14ac:dyDescent="0.25">
      <c r="A122" s="22" t="s">
        <v>551</v>
      </c>
      <c r="B122" s="39" t="s">
        <v>528</v>
      </c>
      <c r="C122" s="97"/>
      <c r="D122" s="97"/>
      <c r="E122" s="97"/>
      <c r="F122" s="97"/>
      <c r="G122" s="22"/>
    </row>
    <row r="123" spans="1:7" x14ac:dyDescent="0.25">
      <c r="A123" s="22" t="s">
        <v>552</v>
      </c>
      <c r="B123" s="39" t="s">
        <v>528</v>
      </c>
      <c r="C123" s="97"/>
      <c r="D123" s="97"/>
      <c r="E123" s="97"/>
      <c r="F123" s="97"/>
      <c r="G123" s="22"/>
    </row>
    <row r="124" spans="1:7" x14ac:dyDescent="0.25">
      <c r="A124" s="22" t="s">
        <v>553</v>
      </c>
      <c r="B124" s="39" t="s">
        <v>528</v>
      </c>
      <c r="C124" s="97"/>
      <c r="D124" s="97"/>
      <c r="E124" s="97"/>
      <c r="F124" s="97"/>
      <c r="G124" s="22"/>
    </row>
    <row r="125" spans="1:7" x14ac:dyDescent="0.25">
      <c r="A125" s="22" t="s">
        <v>554</v>
      </c>
      <c r="B125" s="39" t="s">
        <v>528</v>
      </c>
      <c r="C125" s="97"/>
      <c r="D125" s="97"/>
      <c r="E125" s="97"/>
      <c r="F125" s="97"/>
      <c r="G125" s="22"/>
    </row>
    <row r="126" spans="1:7" x14ac:dyDescent="0.25">
      <c r="A126" s="22" t="s">
        <v>555</v>
      </c>
      <c r="B126" s="39" t="s">
        <v>528</v>
      </c>
      <c r="C126" s="97"/>
      <c r="D126" s="97"/>
      <c r="E126" s="97"/>
      <c r="F126" s="97"/>
      <c r="G126" s="22"/>
    </row>
    <row r="127" spans="1:7" x14ac:dyDescent="0.25">
      <c r="A127" s="22" t="s">
        <v>556</v>
      </c>
      <c r="B127" s="39" t="s">
        <v>528</v>
      </c>
      <c r="C127" s="97"/>
      <c r="D127" s="97"/>
      <c r="E127" s="97"/>
      <c r="F127" s="97"/>
      <c r="G127" s="22"/>
    </row>
    <row r="128" spans="1:7" x14ac:dyDescent="0.25">
      <c r="A128" s="22" t="s">
        <v>557</v>
      </c>
      <c r="B128" s="39" t="s">
        <v>528</v>
      </c>
      <c r="C128" s="97"/>
      <c r="D128" s="97"/>
      <c r="E128" s="97"/>
      <c r="F128" s="97"/>
      <c r="G128" s="22"/>
    </row>
    <row r="129" spans="1:7" x14ac:dyDescent="0.25">
      <c r="A129" s="22" t="s">
        <v>558</v>
      </c>
      <c r="B129" s="39" t="s">
        <v>528</v>
      </c>
      <c r="C129" s="97"/>
      <c r="D129" s="97"/>
      <c r="E129" s="97"/>
      <c r="F129" s="97"/>
      <c r="G129" s="22"/>
    </row>
    <row r="130" spans="1:7" x14ac:dyDescent="0.25">
      <c r="A130" s="22" t="s">
        <v>1098</v>
      </c>
      <c r="B130" s="39" t="s">
        <v>528</v>
      </c>
      <c r="C130" s="97"/>
      <c r="D130" s="97"/>
      <c r="E130" s="97"/>
      <c r="F130" s="97"/>
      <c r="G130" s="22"/>
    </row>
    <row r="131" spans="1:7" x14ac:dyDescent="0.25">
      <c r="A131" s="22" t="s">
        <v>1099</v>
      </c>
      <c r="B131" s="39" t="s">
        <v>528</v>
      </c>
      <c r="C131" s="97"/>
      <c r="D131" s="97"/>
      <c r="E131" s="97"/>
      <c r="F131" s="97"/>
      <c r="G131" s="22"/>
    </row>
    <row r="132" spans="1:7" x14ac:dyDescent="0.25">
      <c r="A132" s="22" t="s">
        <v>1100</v>
      </c>
      <c r="B132" s="39" t="s">
        <v>528</v>
      </c>
      <c r="C132" s="97"/>
      <c r="D132" s="97"/>
      <c r="E132" s="97"/>
      <c r="F132" s="97"/>
      <c r="G132" s="22"/>
    </row>
    <row r="133" spans="1:7" x14ac:dyDescent="0.25">
      <c r="A133" s="22" t="s">
        <v>1101</v>
      </c>
      <c r="B133" s="39" t="s">
        <v>528</v>
      </c>
      <c r="C133" s="97"/>
      <c r="D133" s="97"/>
      <c r="E133" s="97"/>
      <c r="F133" s="97"/>
      <c r="G133" s="22"/>
    </row>
    <row r="134" spans="1:7" x14ac:dyDescent="0.25">
      <c r="A134" s="22" t="s">
        <v>1102</v>
      </c>
      <c r="B134" s="39" t="s">
        <v>528</v>
      </c>
      <c r="C134" s="97"/>
      <c r="D134" s="97"/>
      <c r="E134" s="97"/>
      <c r="F134" s="97"/>
      <c r="G134" s="22"/>
    </row>
    <row r="135" spans="1:7" x14ac:dyDescent="0.25">
      <c r="A135" s="22" t="s">
        <v>1103</v>
      </c>
      <c r="B135" s="39" t="s">
        <v>528</v>
      </c>
      <c r="C135" s="97"/>
      <c r="D135" s="97"/>
      <c r="E135" s="97"/>
      <c r="F135" s="97"/>
      <c r="G135" s="22"/>
    </row>
    <row r="136" spans="1:7" x14ac:dyDescent="0.25">
      <c r="A136" s="22" t="s">
        <v>1104</v>
      </c>
      <c r="B136" s="39" t="s">
        <v>528</v>
      </c>
      <c r="C136" s="97"/>
      <c r="D136" s="97"/>
      <c r="E136" s="97"/>
      <c r="F136" s="97"/>
      <c r="G136" s="22"/>
    </row>
    <row r="137" spans="1:7" x14ac:dyDescent="0.25">
      <c r="A137" s="22" t="s">
        <v>1105</v>
      </c>
      <c r="B137" s="39" t="s">
        <v>528</v>
      </c>
      <c r="C137" s="97"/>
      <c r="D137" s="97"/>
      <c r="E137" s="97"/>
      <c r="F137" s="97"/>
      <c r="G137" s="22"/>
    </row>
    <row r="138" spans="1:7" x14ac:dyDescent="0.25">
      <c r="A138" s="22" t="s">
        <v>1106</v>
      </c>
      <c r="B138" s="39" t="s">
        <v>528</v>
      </c>
      <c r="C138" s="97"/>
      <c r="D138" s="97"/>
      <c r="E138" s="97"/>
      <c r="F138" s="97"/>
      <c r="G138" s="22"/>
    </row>
    <row r="139" spans="1:7" x14ac:dyDescent="0.25">
      <c r="A139" s="22" t="s">
        <v>1107</v>
      </c>
      <c r="B139" s="39" t="s">
        <v>528</v>
      </c>
      <c r="C139" s="97"/>
      <c r="D139" s="97"/>
      <c r="E139" s="97"/>
      <c r="F139" s="97"/>
      <c r="G139" s="22"/>
    </row>
    <row r="140" spans="1:7" x14ac:dyDescent="0.25">
      <c r="A140" s="22" t="s">
        <v>1108</v>
      </c>
      <c r="B140" s="39" t="s">
        <v>528</v>
      </c>
      <c r="C140" s="97"/>
      <c r="D140" s="97"/>
      <c r="E140" s="97"/>
      <c r="F140" s="97"/>
      <c r="G140" s="22"/>
    </row>
    <row r="141" spans="1:7" x14ac:dyDescent="0.25">
      <c r="A141" s="22" t="s">
        <v>1109</v>
      </c>
      <c r="B141" s="39" t="s">
        <v>528</v>
      </c>
      <c r="C141" s="97"/>
      <c r="D141" s="97"/>
      <c r="E141" s="97"/>
      <c r="F141" s="97"/>
      <c r="G141" s="22"/>
    </row>
    <row r="142" spans="1:7" x14ac:dyDescent="0.25">
      <c r="A142" s="22" t="s">
        <v>1110</v>
      </c>
      <c r="B142" s="39" t="s">
        <v>528</v>
      </c>
      <c r="C142" s="97"/>
      <c r="D142" s="97"/>
      <c r="E142" s="97"/>
      <c r="F142" s="97"/>
      <c r="G142" s="22"/>
    </row>
    <row r="143" spans="1:7" x14ac:dyDescent="0.25">
      <c r="A143" s="22" t="s">
        <v>1111</v>
      </c>
      <c r="B143" s="39" t="s">
        <v>528</v>
      </c>
      <c r="C143" s="97"/>
      <c r="D143" s="97"/>
      <c r="E143" s="97"/>
      <c r="F143" s="97"/>
      <c r="G143" s="22"/>
    </row>
    <row r="144" spans="1:7" x14ac:dyDescent="0.25">
      <c r="A144" s="22" t="s">
        <v>1112</v>
      </c>
      <c r="B144" s="39" t="s">
        <v>528</v>
      </c>
      <c r="C144" s="97"/>
      <c r="D144" s="97"/>
      <c r="E144" s="97"/>
      <c r="F144" s="97"/>
      <c r="G144" s="22"/>
    </row>
    <row r="145" spans="1:7" x14ac:dyDescent="0.25">
      <c r="A145" s="22" t="s">
        <v>1113</v>
      </c>
      <c r="B145" s="39" t="s">
        <v>528</v>
      </c>
      <c r="C145" s="97"/>
      <c r="D145" s="97"/>
      <c r="E145" s="97"/>
      <c r="F145" s="97"/>
      <c r="G145" s="22"/>
    </row>
    <row r="146" spans="1:7" x14ac:dyDescent="0.25">
      <c r="A146" s="22" t="s">
        <v>1114</v>
      </c>
      <c r="B146" s="39" t="s">
        <v>528</v>
      </c>
      <c r="C146" s="97"/>
      <c r="D146" s="97"/>
      <c r="E146" s="97"/>
      <c r="F146" s="97"/>
      <c r="G146" s="22"/>
    </row>
    <row r="147" spans="1:7" x14ac:dyDescent="0.25">
      <c r="A147" s="22" t="s">
        <v>1115</v>
      </c>
      <c r="B147" s="39" t="s">
        <v>528</v>
      </c>
      <c r="C147" s="97"/>
      <c r="D147" s="97"/>
      <c r="E147" s="97"/>
      <c r="F147" s="97"/>
      <c r="G147" s="22"/>
    </row>
    <row r="148" spans="1:7" x14ac:dyDescent="0.25">
      <c r="A148" s="22" t="s">
        <v>1116</v>
      </c>
      <c r="B148" s="39" t="s">
        <v>528</v>
      </c>
      <c r="C148" s="97"/>
      <c r="D148" s="97"/>
      <c r="E148" s="97"/>
      <c r="F148" s="97"/>
      <c r="G148" s="22"/>
    </row>
    <row r="149" spans="1:7" ht="15" customHeight="1" x14ac:dyDescent="0.25">
      <c r="A149" s="41"/>
      <c r="B149" s="42" t="s">
        <v>559</v>
      </c>
      <c r="C149" s="41" t="s">
        <v>435</v>
      </c>
      <c r="D149" s="41" t="s">
        <v>436</v>
      </c>
      <c r="E149" s="43"/>
      <c r="F149" s="44" t="s">
        <v>403</v>
      </c>
      <c r="G149" s="44"/>
    </row>
    <row r="150" spans="1:7" x14ac:dyDescent="0.25">
      <c r="A150" s="22" t="s">
        <v>560</v>
      </c>
      <c r="B150" s="22" t="s">
        <v>561</v>
      </c>
      <c r="C150" s="97">
        <v>0.29820000000000002</v>
      </c>
      <c r="D150" s="97"/>
      <c r="E150" s="98"/>
      <c r="F150" s="97">
        <v>0.29820000000000002</v>
      </c>
    </row>
    <row r="151" spans="1:7" x14ac:dyDescent="0.25">
      <c r="A151" s="22" t="s">
        <v>562</v>
      </c>
      <c r="B151" s="22" t="s">
        <v>563</v>
      </c>
      <c r="C151" s="97">
        <v>0.70179999999999998</v>
      </c>
      <c r="D151" s="97"/>
      <c r="E151" s="98"/>
      <c r="F151" s="97">
        <v>0.70179999999999998</v>
      </c>
    </row>
    <row r="152" spans="1:7" x14ac:dyDescent="0.25">
      <c r="A152" s="22" t="s">
        <v>564</v>
      </c>
      <c r="B152" s="22" t="s">
        <v>92</v>
      </c>
      <c r="C152" s="97">
        <v>0</v>
      </c>
      <c r="D152" s="97"/>
      <c r="E152" s="98"/>
      <c r="F152" s="97">
        <v>0</v>
      </c>
    </row>
    <row r="153" spans="1:7" outlineLevel="1" x14ac:dyDescent="0.25">
      <c r="A153" s="22" t="s">
        <v>565</v>
      </c>
      <c r="C153" s="97"/>
      <c r="D153" s="97"/>
      <c r="E153" s="98"/>
      <c r="F153" s="97"/>
    </row>
    <row r="154" spans="1:7" outlineLevel="1" x14ac:dyDescent="0.25">
      <c r="A154" s="22" t="s">
        <v>566</v>
      </c>
      <c r="C154" s="97"/>
      <c r="D154" s="97"/>
      <c r="E154" s="98"/>
      <c r="F154" s="97"/>
    </row>
    <row r="155" spans="1:7" outlineLevel="1" x14ac:dyDescent="0.25">
      <c r="A155" s="22" t="s">
        <v>567</v>
      </c>
      <c r="C155" s="97"/>
      <c r="D155" s="97"/>
      <c r="E155" s="98"/>
      <c r="F155" s="97"/>
    </row>
    <row r="156" spans="1:7" outlineLevel="1" x14ac:dyDescent="0.25">
      <c r="A156" s="22" t="s">
        <v>568</v>
      </c>
      <c r="C156" s="97"/>
      <c r="D156" s="97"/>
      <c r="E156" s="98"/>
      <c r="F156" s="97"/>
    </row>
    <row r="157" spans="1:7" outlineLevel="1" x14ac:dyDescent="0.25">
      <c r="A157" s="22" t="s">
        <v>569</v>
      </c>
      <c r="C157" s="97"/>
      <c r="D157" s="97"/>
      <c r="E157" s="98"/>
      <c r="F157" s="97"/>
    </row>
    <row r="158" spans="1:7" outlineLevel="1" x14ac:dyDescent="0.25">
      <c r="A158" s="22" t="s">
        <v>570</v>
      </c>
      <c r="C158" s="97"/>
      <c r="D158" s="97"/>
      <c r="E158" s="98"/>
      <c r="F158" s="97"/>
    </row>
    <row r="159" spans="1:7" ht="15" customHeight="1" x14ac:dyDescent="0.25">
      <c r="A159" s="41"/>
      <c r="B159" s="42" t="s">
        <v>571</v>
      </c>
      <c r="C159" s="41" t="s">
        <v>435</v>
      </c>
      <c r="D159" s="41" t="s">
        <v>436</v>
      </c>
      <c r="E159" s="43"/>
      <c r="F159" s="44" t="s">
        <v>403</v>
      </c>
      <c r="G159" s="44"/>
    </row>
    <row r="160" spans="1:7" x14ac:dyDescent="0.25">
      <c r="A160" s="22" t="s">
        <v>572</v>
      </c>
      <c r="B160" s="22" t="s">
        <v>573</v>
      </c>
      <c r="C160" s="97">
        <v>8.7999999999999995E-2</v>
      </c>
      <c r="D160" s="97"/>
      <c r="E160" s="98"/>
      <c r="F160" s="97">
        <v>8.7999999999999995E-2</v>
      </c>
    </row>
    <row r="161" spans="1:7" x14ac:dyDescent="0.25">
      <c r="A161" s="22" t="s">
        <v>574</v>
      </c>
      <c r="B161" s="22" t="s">
        <v>575</v>
      </c>
      <c r="C161" s="97">
        <v>0.64500000000000002</v>
      </c>
      <c r="D161" s="97"/>
      <c r="E161" s="98"/>
      <c r="F161" s="97">
        <v>0.64500000000000002</v>
      </c>
    </row>
    <row r="162" spans="1:7" x14ac:dyDescent="0.25">
      <c r="A162" s="22" t="s">
        <v>576</v>
      </c>
      <c r="B162" s="22" t="s">
        <v>92</v>
      </c>
      <c r="C162" s="97">
        <v>0.26700000000000002</v>
      </c>
      <c r="D162" s="97"/>
      <c r="E162" s="98"/>
      <c r="F162" s="97">
        <v>0.26700000000000002</v>
      </c>
    </row>
    <row r="163" spans="1:7" outlineLevel="1" x14ac:dyDescent="0.25">
      <c r="A163" s="22" t="s">
        <v>577</v>
      </c>
      <c r="E163" s="20"/>
    </row>
    <row r="164" spans="1:7" outlineLevel="1" x14ac:dyDescent="0.25">
      <c r="A164" s="22" t="s">
        <v>578</v>
      </c>
      <c r="E164" s="20"/>
    </row>
    <row r="165" spans="1:7" outlineLevel="1" x14ac:dyDescent="0.25">
      <c r="A165" s="22" t="s">
        <v>579</v>
      </c>
      <c r="E165" s="20"/>
    </row>
    <row r="166" spans="1:7" outlineLevel="1" x14ac:dyDescent="0.25">
      <c r="A166" s="22" t="s">
        <v>580</v>
      </c>
      <c r="E166" s="20"/>
    </row>
    <row r="167" spans="1:7" outlineLevel="1" x14ac:dyDescent="0.25">
      <c r="A167" s="22" t="s">
        <v>581</v>
      </c>
      <c r="E167" s="20"/>
    </row>
    <row r="168" spans="1:7" outlineLevel="1" x14ac:dyDescent="0.25">
      <c r="A168" s="22" t="s">
        <v>582</v>
      </c>
      <c r="E168" s="20"/>
    </row>
    <row r="169" spans="1:7" ht="15" customHeight="1" x14ac:dyDescent="0.25">
      <c r="A169" s="41"/>
      <c r="B169" s="42" t="s">
        <v>583</v>
      </c>
      <c r="C169" s="41" t="s">
        <v>435</v>
      </c>
      <c r="D169" s="41" t="s">
        <v>436</v>
      </c>
      <c r="E169" s="43"/>
      <c r="F169" s="44" t="s">
        <v>403</v>
      </c>
      <c r="G169" s="44"/>
    </row>
    <row r="170" spans="1:7" x14ac:dyDescent="0.25">
      <c r="A170" s="22" t="s">
        <v>584</v>
      </c>
      <c r="B170" s="18" t="s">
        <v>585</v>
      </c>
      <c r="C170" s="97">
        <v>0.25700000000000001</v>
      </c>
      <c r="D170" s="97"/>
      <c r="E170" s="98"/>
      <c r="F170" s="97">
        <v>0.25700000000000001</v>
      </c>
    </row>
    <row r="171" spans="1:7" x14ac:dyDescent="0.25">
      <c r="A171" s="22" t="s">
        <v>586</v>
      </c>
      <c r="B171" s="18" t="s">
        <v>587</v>
      </c>
      <c r="C171" s="97">
        <v>0.183</v>
      </c>
      <c r="D171" s="97"/>
      <c r="E171" s="98"/>
      <c r="F171" s="97">
        <v>0.183</v>
      </c>
    </row>
    <row r="172" spans="1:7" x14ac:dyDescent="0.25">
      <c r="A172" s="22" t="s">
        <v>588</v>
      </c>
      <c r="B172" s="18" t="s">
        <v>589</v>
      </c>
      <c r="C172" s="97">
        <v>0.09</v>
      </c>
      <c r="D172" s="97"/>
      <c r="E172" s="97"/>
      <c r="F172" s="97">
        <v>0.09</v>
      </c>
    </row>
    <row r="173" spans="1:7" x14ac:dyDescent="0.25">
      <c r="A173" s="22" t="s">
        <v>590</v>
      </c>
      <c r="B173" s="18" t="s">
        <v>591</v>
      </c>
      <c r="C173" s="97">
        <v>0.153</v>
      </c>
      <c r="D173" s="97"/>
      <c r="E173" s="97"/>
      <c r="F173" s="97">
        <v>0.153</v>
      </c>
    </row>
    <row r="174" spans="1:7" x14ac:dyDescent="0.25">
      <c r="A174" s="22" t="s">
        <v>592</v>
      </c>
      <c r="B174" s="18" t="s">
        <v>593</v>
      </c>
      <c r="C174" s="97">
        <v>0.317</v>
      </c>
      <c r="D174" s="97"/>
      <c r="E174" s="97"/>
      <c r="F174" s="97">
        <v>0.317</v>
      </c>
    </row>
    <row r="175" spans="1:7" outlineLevel="1" x14ac:dyDescent="0.25">
      <c r="A175" s="22" t="s">
        <v>594</v>
      </c>
      <c r="B175" s="37"/>
      <c r="C175" s="97"/>
      <c r="D175" s="97"/>
      <c r="E175" s="97"/>
      <c r="F175" s="97"/>
    </row>
    <row r="176" spans="1:7" outlineLevel="1" x14ac:dyDescent="0.25">
      <c r="A176" s="22" t="s">
        <v>595</v>
      </c>
      <c r="B176" s="37"/>
      <c r="C176" s="97"/>
      <c r="D176" s="97"/>
      <c r="E176" s="97"/>
      <c r="F176" s="97"/>
    </row>
    <row r="177" spans="1:7" outlineLevel="1" x14ac:dyDescent="0.25">
      <c r="A177" s="22" t="s">
        <v>596</v>
      </c>
      <c r="B177" s="18"/>
      <c r="C177" s="97"/>
      <c r="D177" s="97"/>
      <c r="E177" s="97"/>
      <c r="F177" s="97"/>
    </row>
    <row r="178" spans="1:7" outlineLevel="1" x14ac:dyDescent="0.25">
      <c r="A178" s="22" t="s">
        <v>597</v>
      </c>
      <c r="B178" s="18"/>
      <c r="C178" s="97"/>
      <c r="D178" s="97"/>
      <c r="E178" s="97"/>
      <c r="F178" s="97"/>
    </row>
    <row r="179" spans="1:7" ht="15" customHeight="1" x14ac:dyDescent="0.25">
      <c r="A179" s="41"/>
      <c r="B179" s="105" t="s">
        <v>598</v>
      </c>
      <c r="C179" s="41" t="s">
        <v>435</v>
      </c>
      <c r="D179" s="41" t="s">
        <v>436</v>
      </c>
      <c r="E179" s="41"/>
      <c r="F179" s="41" t="s">
        <v>403</v>
      </c>
      <c r="G179" s="44"/>
    </row>
    <row r="180" spans="1:7" x14ac:dyDescent="0.25">
      <c r="A180" s="22" t="s">
        <v>599</v>
      </c>
      <c r="B180" s="22" t="s">
        <v>600</v>
      </c>
      <c r="C180" s="151">
        <v>0</v>
      </c>
      <c r="D180" s="151">
        <v>0</v>
      </c>
      <c r="E180" s="98"/>
      <c r="F180" s="151">
        <v>0</v>
      </c>
    </row>
    <row r="181" spans="1:7" outlineLevel="1" x14ac:dyDescent="0.25">
      <c r="A181" s="22" t="s">
        <v>2224</v>
      </c>
      <c r="B181" s="90" t="s">
        <v>2223</v>
      </c>
      <c r="C181" s="151"/>
      <c r="D181" s="151"/>
      <c r="E181" s="98"/>
      <c r="F181" s="151"/>
    </row>
    <row r="182" spans="1:7" outlineLevel="1" x14ac:dyDescent="0.25">
      <c r="A182" s="22" t="s">
        <v>601</v>
      </c>
      <c r="B182" s="92"/>
      <c r="C182" s="97"/>
      <c r="D182" s="97"/>
      <c r="E182" s="98"/>
      <c r="F182" s="97"/>
    </row>
    <row r="183" spans="1:7" outlineLevel="1" x14ac:dyDescent="0.25">
      <c r="A183" s="22" t="s">
        <v>602</v>
      </c>
      <c r="B183" s="92"/>
      <c r="C183" s="97"/>
      <c r="D183" s="97"/>
      <c r="E183" s="98"/>
      <c r="F183" s="97"/>
    </row>
    <row r="184" spans="1:7" outlineLevel="1" x14ac:dyDescent="0.25">
      <c r="A184" s="22" t="s">
        <v>603</v>
      </c>
      <c r="B184" s="92"/>
      <c r="C184" s="97"/>
      <c r="D184" s="97"/>
      <c r="E184" s="98"/>
      <c r="F184" s="97"/>
    </row>
    <row r="185" spans="1:7" ht="18.75" x14ac:dyDescent="0.25">
      <c r="A185" s="93"/>
      <c r="B185" s="94" t="s">
        <v>400</v>
      </c>
      <c r="C185" s="93"/>
      <c r="D185" s="93"/>
      <c r="E185" s="93"/>
      <c r="F185" s="95"/>
      <c r="G185" s="95"/>
    </row>
    <row r="186" spans="1:7" ht="15" customHeight="1" x14ac:dyDescent="0.25">
      <c r="A186" s="41"/>
      <c r="B186" s="42" t="s">
        <v>604</v>
      </c>
      <c r="C186" s="41" t="s">
        <v>605</v>
      </c>
      <c r="D186" s="41" t="s">
        <v>606</v>
      </c>
      <c r="E186" s="43"/>
      <c r="F186" s="41" t="s">
        <v>435</v>
      </c>
      <c r="G186" s="41" t="s">
        <v>607</v>
      </c>
    </row>
    <row r="187" spans="1:7" x14ac:dyDescent="0.25">
      <c r="A187" s="22" t="s">
        <v>608</v>
      </c>
      <c r="B187" s="39" t="s">
        <v>609</v>
      </c>
      <c r="C187" s="100">
        <v>820.64</v>
      </c>
      <c r="E187" s="36"/>
      <c r="F187" s="54"/>
      <c r="G187" s="54"/>
    </row>
    <row r="188" spans="1:7" x14ac:dyDescent="0.25">
      <c r="A188" s="36"/>
      <c r="B188" s="64"/>
      <c r="C188" s="36"/>
      <c r="D188" s="36"/>
      <c r="E188" s="36"/>
      <c r="F188" s="54"/>
      <c r="G188" s="54"/>
    </row>
    <row r="189" spans="1:7" x14ac:dyDescent="0.25">
      <c r="B189" s="39" t="s">
        <v>610</v>
      </c>
      <c r="C189" s="36"/>
      <c r="D189" s="36"/>
      <c r="E189" s="36"/>
      <c r="F189" s="54"/>
      <c r="G189" s="54"/>
    </row>
    <row r="190" spans="1:7" x14ac:dyDescent="0.25">
      <c r="A190" s="22" t="s">
        <v>611</v>
      </c>
      <c r="B190" s="39" t="s">
        <v>2548</v>
      </c>
      <c r="C190" s="100">
        <v>25801.360000000001</v>
      </c>
      <c r="D190" s="101">
        <v>46403</v>
      </c>
      <c r="E190" s="36"/>
      <c r="F190" s="106">
        <f>IF($C$214=0,"",IF(C190="[for completion]","",IF(C190="","",C190/$C$214)))</f>
        <v>0.61287666768490678</v>
      </c>
      <c r="G190" s="106">
        <f>IF($D$214=0,"",IF(D190="[for completion]","",IF(D190="","",D190/$D$214)))</f>
        <v>0.90454191033138398</v>
      </c>
    </row>
    <row r="191" spans="1:7" x14ac:dyDescent="0.25">
      <c r="A191" s="22" t="s">
        <v>612</v>
      </c>
      <c r="B191" s="39" t="s">
        <v>2549</v>
      </c>
      <c r="C191" s="100">
        <v>13123.2</v>
      </c>
      <c r="D191" s="101">
        <v>4457</v>
      </c>
      <c r="E191" s="36"/>
      <c r="F191" s="106">
        <f t="shared" ref="F191:F213" si="1">IF($C$214=0,"",IF(C191="[for completion]","",IF(C191="","",C191/$C$214)))</f>
        <v>0.31172399770254627</v>
      </c>
      <c r="G191" s="106">
        <f t="shared" ref="G191:G213" si="2">IF($D$214=0,"",IF(D191="[for completion]","",IF(D191="","",D191/$D$214)))</f>
        <v>8.6881091617933726E-2</v>
      </c>
    </row>
    <row r="192" spans="1:7" x14ac:dyDescent="0.25">
      <c r="A192" s="22" t="s">
        <v>613</v>
      </c>
      <c r="B192" s="39" t="s">
        <v>2550</v>
      </c>
      <c r="C192" s="100">
        <v>3174.22</v>
      </c>
      <c r="D192" s="101">
        <v>440</v>
      </c>
      <c r="E192" s="36"/>
      <c r="F192" s="106">
        <f t="shared" si="1"/>
        <v>7.539933461254697E-2</v>
      </c>
      <c r="G192" s="106">
        <f t="shared" si="2"/>
        <v>8.5769980506822611E-3</v>
      </c>
    </row>
    <row r="193" spans="1:7" x14ac:dyDescent="0.25">
      <c r="A193" s="22" t="s">
        <v>614</v>
      </c>
      <c r="B193" s="39" t="s">
        <v>2551</v>
      </c>
      <c r="C193" s="100">
        <v>0</v>
      </c>
      <c r="D193" s="101">
        <v>0</v>
      </c>
      <c r="E193" s="36"/>
      <c r="F193" s="106">
        <f t="shared" si="1"/>
        <v>0</v>
      </c>
      <c r="G193" s="106">
        <f t="shared" si="2"/>
        <v>0</v>
      </c>
    </row>
    <row r="194" spans="1:7" x14ac:dyDescent="0.25">
      <c r="A194" s="22" t="s">
        <v>615</v>
      </c>
      <c r="B194" s="39" t="s">
        <v>2552</v>
      </c>
      <c r="C194" s="100">
        <v>0</v>
      </c>
      <c r="D194" s="101">
        <v>0</v>
      </c>
      <c r="E194" s="36"/>
      <c r="F194" s="106">
        <f t="shared" si="1"/>
        <v>0</v>
      </c>
      <c r="G194" s="106">
        <f t="shared" si="2"/>
        <v>0</v>
      </c>
    </row>
    <row r="195" spans="1:7" x14ac:dyDescent="0.25">
      <c r="A195" s="22" t="s">
        <v>616</v>
      </c>
      <c r="B195" s="39" t="s">
        <v>2553</v>
      </c>
      <c r="C195" s="100">
        <v>0</v>
      </c>
      <c r="D195" s="101">
        <v>0</v>
      </c>
      <c r="E195" s="36"/>
      <c r="F195" s="106">
        <f t="shared" si="1"/>
        <v>0</v>
      </c>
      <c r="G195" s="106">
        <f t="shared" si="2"/>
        <v>0</v>
      </c>
    </row>
    <row r="196" spans="1:7" x14ac:dyDescent="0.25">
      <c r="A196" s="22" t="s">
        <v>617</v>
      </c>
      <c r="B196" s="39" t="s">
        <v>528</v>
      </c>
      <c r="C196" s="100"/>
      <c r="D196" s="101"/>
      <c r="E196" s="36"/>
      <c r="F196" s="106" t="str">
        <f t="shared" si="1"/>
        <v/>
      </c>
      <c r="G196" s="106" t="str">
        <f t="shared" si="2"/>
        <v/>
      </c>
    </row>
    <row r="197" spans="1:7" x14ac:dyDescent="0.25">
      <c r="A197" s="22" t="s">
        <v>618</v>
      </c>
      <c r="B197" s="39" t="s">
        <v>528</v>
      </c>
      <c r="C197" s="100"/>
      <c r="D197" s="101"/>
      <c r="E197" s="36"/>
      <c r="F197" s="106" t="str">
        <f t="shared" si="1"/>
        <v/>
      </c>
      <c r="G197" s="106" t="str">
        <f t="shared" si="2"/>
        <v/>
      </c>
    </row>
    <row r="198" spans="1:7" x14ac:dyDescent="0.25">
      <c r="A198" s="22" t="s">
        <v>619</v>
      </c>
      <c r="B198" s="39" t="s">
        <v>528</v>
      </c>
      <c r="C198" s="100"/>
      <c r="D198" s="101"/>
      <c r="E198" s="36"/>
      <c r="F198" s="106" t="str">
        <f t="shared" si="1"/>
        <v/>
      </c>
      <c r="G198" s="106" t="str">
        <f t="shared" si="2"/>
        <v/>
      </c>
    </row>
    <row r="199" spans="1:7" x14ac:dyDescent="0.25">
      <c r="A199" s="22" t="s">
        <v>620</v>
      </c>
      <c r="B199" s="39" t="s">
        <v>528</v>
      </c>
      <c r="C199" s="100"/>
      <c r="D199" s="101"/>
      <c r="E199" s="39"/>
      <c r="F199" s="106" t="str">
        <f t="shared" si="1"/>
        <v/>
      </c>
      <c r="G199" s="106" t="str">
        <f t="shared" si="2"/>
        <v/>
      </c>
    </row>
    <row r="200" spans="1:7" x14ac:dyDescent="0.25">
      <c r="A200" s="22" t="s">
        <v>621</v>
      </c>
      <c r="B200" s="39" t="s">
        <v>528</v>
      </c>
      <c r="C200" s="100"/>
      <c r="D200" s="101"/>
      <c r="E200" s="39"/>
      <c r="F200" s="106" t="str">
        <f t="shared" si="1"/>
        <v/>
      </c>
      <c r="G200" s="106" t="str">
        <f t="shared" si="2"/>
        <v/>
      </c>
    </row>
    <row r="201" spans="1:7" x14ac:dyDescent="0.25">
      <c r="A201" s="22" t="s">
        <v>622</v>
      </c>
      <c r="B201" s="39" t="s">
        <v>528</v>
      </c>
      <c r="C201" s="100"/>
      <c r="D201" s="101"/>
      <c r="E201" s="39"/>
      <c r="F201" s="106" t="str">
        <f t="shared" si="1"/>
        <v/>
      </c>
      <c r="G201" s="106" t="str">
        <f t="shared" si="2"/>
        <v/>
      </c>
    </row>
    <row r="202" spans="1:7" x14ac:dyDescent="0.25">
      <c r="A202" s="22" t="s">
        <v>623</v>
      </c>
      <c r="B202" s="39" t="s">
        <v>528</v>
      </c>
      <c r="C202" s="100"/>
      <c r="D202" s="101"/>
      <c r="E202" s="39"/>
      <c r="F202" s="106" t="str">
        <f t="shared" si="1"/>
        <v/>
      </c>
      <c r="G202" s="106" t="str">
        <f t="shared" si="2"/>
        <v/>
      </c>
    </row>
    <row r="203" spans="1:7" x14ac:dyDescent="0.25">
      <c r="A203" s="22" t="s">
        <v>624</v>
      </c>
      <c r="B203" s="39" t="s">
        <v>528</v>
      </c>
      <c r="C203" s="100"/>
      <c r="D203" s="101"/>
      <c r="E203" s="39"/>
      <c r="F203" s="106" t="str">
        <f t="shared" si="1"/>
        <v/>
      </c>
      <c r="G203" s="106" t="str">
        <f t="shared" si="2"/>
        <v/>
      </c>
    </row>
    <row r="204" spans="1:7" x14ac:dyDescent="0.25">
      <c r="A204" s="22" t="s">
        <v>625</v>
      </c>
      <c r="B204" s="39" t="s">
        <v>528</v>
      </c>
      <c r="C204" s="100"/>
      <c r="D204" s="101"/>
      <c r="E204" s="39"/>
      <c r="F204" s="106" t="str">
        <f t="shared" si="1"/>
        <v/>
      </c>
      <c r="G204" s="106" t="str">
        <f t="shared" si="2"/>
        <v/>
      </c>
    </row>
    <row r="205" spans="1:7" x14ac:dyDescent="0.25">
      <c r="A205" s="22" t="s">
        <v>626</v>
      </c>
      <c r="B205" s="39" t="s">
        <v>528</v>
      </c>
      <c r="C205" s="100"/>
      <c r="D205" s="101"/>
      <c r="F205" s="106" t="str">
        <f t="shared" si="1"/>
        <v/>
      </c>
      <c r="G205" s="106" t="str">
        <f t="shared" si="2"/>
        <v/>
      </c>
    </row>
    <row r="206" spans="1:7" x14ac:dyDescent="0.25">
      <c r="A206" s="22" t="s">
        <v>627</v>
      </c>
      <c r="B206" s="39" t="s">
        <v>528</v>
      </c>
      <c r="C206" s="100"/>
      <c r="D206" s="101"/>
      <c r="E206" s="90"/>
      <c r="F206" s="106" t="str">
        <f t="shared" si="1"/>
        <v/>
      </c>
      <c r="G206" s="106" t="str">
        <f t="shared" si="2"/>
        <v/>
      </c>
    </row>
    <row r="207" spans="1:7" x14ac:dyDescent="0.25">
      <c r="A207" s="22" t="s">
        <v>628</v>
      </c>
      <c r="B207" s="39" t="s">
        <v>528</v>
      </c>
      <c r="C207" s="100"/>
      <c r="D207" s="101"/>
      <c r="E207" s="90"/>
      <c r="F207" s="106" t="str">
        <f t="shared" si="1"/>
        <v/>
      </c>
      <c r="G207" s="106" t="str">
        <f t="shared" si="2"/>
        <v/>
      </c>
    </row>
    <row r="208" spans="1:7" x14ac:dyDescent="0.25">
      <c r="A208" s="22" t="s">
        <v>629</v>
      </c>
      <c r="B208" s="39" t="s">
        <v>528</v>
      </c>
      <c r="C208" s="100"/>
      <c r="D208" s="101"/>
      <c r="E208" s="90"/>
      <c r="F208" s="106" t="str">
        <f t="shared" si="1"/>
        <v/>
      </c>
      <c r="G208" s="106" t="str">
        <f t="shared" si="2"/>
        <v/>
      </c>
    </row>
    <row r="209" spans="1:7" x14ac:dyDescent="0.25">
      <c r="A209" s="22" t="s">
        <v>630</v>
      </c>
      <c r="B209" s="39" t="s">
        <v>528</v>
      </c>
      <c r="C209" s="100"/>
      <c r="D209" s="101"/>
      <c r="E209" s="90"/>
      <c r="F209" s="106" t="str">
        <f t="shared" si="1"/>
        <v/>
      </c>
      <c r="G209" s="106" t="str">
        <f t="shared" si="2"/>
        <v/>
      </c>
    </row>
    <row r="210" spans="1:7" x14ac:dyDescent="0.25">
      <c r="A210" s="22" t="s">
        <v>631</v>
      </c>
      <c r="B210" s="39" t="s">
        <v>528</v>
      </c>
      <c r="C210" s="100"/>
      <c r="D210" s="101"/>
      <c r="E210" s="90"/>
      <c r="F210" s="106" t="str">
        <f t="shared" si="1"/>
        <v/>
      </c>
      <c r="G210" s="106" t="str">
        <f t="shared" si="2"/>
        <v/>
      </c>
    </row>
    <row r="211" spans="1:7" x14ac:dyDescent="0.25">
      <c r="A211" s="22" t="s">
        <v>632</v>
      </c>
      <c r="B211" s="39" t="s">
        <v>528</v>
      </c>
      <c r="C211" s="100"/>
      <c r="D211" s="101"/>
      <c r="E211" s="90"/>
      <c r="F211" s="106" t="str">
        <f t="shared" si="1"/>
        <v/>
      </c>
      <c r="G211" s="106" t="str">
        <f t="shared" si="2"/>
        <v/>
      </c>
    </row>
    <row r="212" spans="1:7" x14ac:dyDescent="0.25">
      <c r="A212" s="22" t="s">
        <v>633</v>
      </c>
      <c r="B212" s="39" t="s">
        <v>528</v>
      </c>
      <c r="C212" s="100"/>
      <c r="D212" s="101"/>
      <c r="E212" s="90"/>
      <c r="F212" s="106" t="str">
        <f t="shared" si="1"/>
        <v/>
      </c>
      <c r="G212" s="106" t="str">
        <f t="shared" si="2"/>
        <v/>
      </c>
    </row>
    <row r="213" spans="1:7" x14ac:dyDescent="0.25">
      <c r="A213" s="22" t="s">
        <v>634</v>
      </c>
      <c r="B213" s="39" t="s">
        <v>528</v>
      </c>
      <c r="C213" s="100"/>
      <c r="D213" s="101"/>
      <c r="E213" s="90"/>
      <c r="F213" s="106" t="str">
        <f t="shared" si="1"/>
        <v/>
      </c>
      <c r="G213" s="106" t="str">
        <f t="shared" si="2"/>
        <v/>
      </c>
    </row>
    <row r="214" spans="1:7" x14ac:dyDescent="0.25">
      <c r="A214" s="22" t="s">
        <v>635</v>
      </c>
      <c r="B214" s="48" t="s">
        <v>94</v>
      </c>
      <c r="C214" s="102">
        <f>SUM(C190:C213)</f>
        <v>42098.78</v>
      </c>
      <c r="D214" s="46">
        <f>SUM(D190:D213)</f>
        <v>51300</v>
      </c>
      <c r="E214" s="90"/>
      <c r="F214" s="115">
        <f>SUM(F190:F213)</f>
        <v>1</v>
      </c>
      <c r="G214" s="115">
        <f>SUM(G190:G213)</f>
        <v>1</v>
      </c>
    </row>
    <row r="215" spans="1:7" ht="15" customHeight="1" x14ac:dyDescent="0.25">
      <c r="A215" s="41"/>
      <c r="B215" s="41" t="s">
        <v>636</v>
      </c>
      <c r="C215" s="41" t="s">
        <v>605</v>
      </c>
      <c r="D215" s="41" t="s">
        <v>606</v>
      </c>
      <c r="E215" s="43"/>
      <c r="F215" s="41" t="s">
        <v>435</v>
      </c>
      <c r="G215" s="41" t="s">
        <v>607</v>
      </c>
    </row>
    <row r="216" spans="1:7" x14ac:dyDescent="0.25">
      <c r="A216" s="22" t="s">
        <v>637</v>
      </c>
      <c r="B216" s="22" t="s">
        <v>638</v>
      </c>
      <c r="C216" s="97"/>
      <c r="F216" s="114"/>
      <c r="G216" s="114"/>
    </row>
    <row r="217" spans="1:7" x14ac:dyDescent="0.25">
      <c r="F217" s="114"/>
      <c r="G217" s="114"/>
    </row>
    <row r="218" spans="1:7" x14ac:dyDescent="0.25">
      <c r="B218" s="39" t="s">
        <v>639</v>
      </c>
      <c r="F218" s="114"/>
      <c r="G218" s="114"/>
    </row>
    <row r="219" spans="1:7" x14ac:dyDescent="0.25">
      <c r="A219" s="22" t="s">
        <v>640</v>
      </c>
      <c r="B219" s="22" t="s">
        <v>641</v>
      </c>
      <c r="C219" s="100"/>
      <c r="D219" s="101"/>
      <c r="F219" s="106" t="str">
        <f t="shared" ref="F219:F233" si="3">IF($C$227=0,"",IF(C219="[for completion]","",C219/$C$227))</f>
        <v/>
      </c>
      <c r="G219" s="106" t="str">
        <f t="shared" ref="G219:G233" si="4">IF($D$227=0,"",IF(D219="[for completion]","",D219/$D$227))</f>
        <v/>
      </c>
    </row>
    <row r="220" spans="1:7" x14ac:dyDescent="0.25">
      <c r="A220" s="22" t="s">
        <v>642</v>
      </c>
      <c r="B220" s="22" t="s">
        <v>643</v>
      </c>
      <c r="C220" s="100"/>
      <c r="D220" s="101"/>
      <c r="F220" s="106" t="str">
        <f t="shared" si="3"/>
        <v/>
      </c>
      <c r="G220" s="106" t="str">
        <f t="shared" si="4"/>
        <v/>
      </c>
    </row>
    <row r="221" spans="1:7" x14ac:dyDescent="0.25">
      <c r="A221" s="22" t="s">
        <v>644</v>
      </c>
      <c r="B221" s="22" t="s">
        <v>645</v>
      </c>
      <c r="C221" s="100"/>
      <c r="D221" s="101"/>
      <c r="F221" s="106" t="str">
        <f t="shared" si="3"/>
        <v/>
      </c>
      <c r="G221" s="106" t="str">
        <f t="shared" si="4"/>
        <v/>
      </c>
    </row>
    <row r="222" spans="1:7" x14ac:dyDescent="0.25">
      <c r="A222" s="22" t="s">
        <v>646</v>
      </c>
      <c r="B222" s="22" t="s">
        <v>647</v>
      </c>
      <c r="C222" s="100"/>
      <c r="D222" s="101"/>
      <c r="F222" s="106" t="str">
        <f t="shared" si="3"/>
        <v/>
      </c>
      <c r="G222" s="106" t="str">
        <f t="shared" si="4"/>
        <v/>
      </c>
    </row>
    <row r="223" spans="1:7" x14ac:dyDescent="0.25">
      <c r="A223" s="22" t="s">
        <v>648</v>
      </c>
      <c r="B223" s="22" t="s">
        <v>649</v>
      </c>
      <c r="C223" s="100"/>
      <c r="D223" s="101"/>
      <c r="F223" s="106" t="str">
        <f t="shared" si="3"/>
        <v/>
      </c>
      <c r="G223" s="106" t="str">
        <f t="shared" si="4"/>
        <v/>
      </c>
    </row>
    <row r="224" spans="1:7" x14ac:dyDescent="0.25">
      <c r="A224" s="22" t="s">
        <v>650</v>
      </c>
      <c r="B224" s="22" t="s">
        <v>651</v>
      </c>
      <c r="C224" s="100"/>
      <c r="D224" s="101"/>
      <c r="F224" s="106" t="str">
        <f t="shared" si="3"/>
        <v/>
      </c>
      <c r="G224" s="106" t="str">
        <f t="shared" si="4"/>
        <v/>
      </c>
    </row>
    <row r="225" spans="1:7" x14ac:dyDescent="0.25">
      <c r="A225" s="22" t="s">
        <v>652</v>
      </c>
      <c r="B225" s="22" t="s">
        <v>653</v>
      </c>
      <c r="C225" s="100"/>
      <c r="D225" s="101"/>
      <c r="F225" s="106" t="str">
        <f t="shared" si="3"/>
        <v/>
      </c>
      <c r="G225" s="106" t="str">
        <f t="shared" si="4"/>
        <v/>
      </c>
    </row>
    <row r="226" spans="1:7" x14ac:dyDescent="0.25">
      <c r="A226" s="22" t="s">
        <v>654</v>
      </c>
      <c r="B226" s="22" t="s">
        <v>655</v>
      </c>
      <c r="C226" s="100"/>
      <c r="D226" s="101"/>
      <c r="F226" s="106" t="str">
        <f t="shared" si="3"/>
        <v/>
      </c>
      <c r="G226" s="106" t="str">
        <f t="shared" si="4"/>
        <v/>
      </c>
    </row>
    <row r="227" spans="1:7" x14ac:dyDescent="0.25">
      <c r="A227" s="22" t="s">
        <v>656</v>
      </c>
      <c r="B227" s="48" t="s">
        <v>94</v>
      </c>
      <c r="C227" s="100">
        <f>SUM(C219:C226)</f>
        <v>0</v>
      </c>
      <c r="D227" s="101">
        <f>SUM(D219:D226)</f>
        <v>0</v>
      </c>
      <c r="F227" s="97">
        <f>SUM(F219:F226)</f>
        <v>0</v>
      </c>
      <c r="G227" s="97">
        <f>SUM(G219:G226)</f>
        <v>0</v>
      </c>
    </row>
    <row r="228" spans="1:7" outlineLevel="1" x14ac:dyDescent="0.25">
      <c r="A228" s="22" t="s">
        <v>657</v>
      </c>
      <c r="B228" s="50" t="s">
        <v>658</v>
      </c>
      <c r="C228" s="100"/>
      <c r="D228" s="101"/>
      <c r="F228" s="106" t="str">
        <f t="shared" si="3"/>
        <v/>
      </c>
      <c r="G228" s="106" t="str">
        <f t="shared" si="4"/>
        <v/>
      </c>
    </row>
    <row r="229" spans="1:7" outlineLevel="1" x14ac:dyDescent="0.25">
      <c r="A229" s="22" t="s">
        <v>659</v>
      </c>
      <c r="B229" s="50" t="s">
        <v>660</v>
      </c>
      <c r="C229" s="100"/>
      <c r="D229" s="101"/>
      <c r="F229" s="106" t="str">
        <f t="shared" si="3"/>
        <v/>
      </c>
      <c r="G229" s="106" t="str">
        <f t="shared" si="4"/>
        <v/>
      </c>
    </row>
    <row r="230" spans="1:7" outlineLevel="1" x14ac:dyDescent="0.25">
      <c r="A230" s="22" t="s">
        <v>661</v>
      </c>
      <c r="B230" s="50" t="s">
        <v>662</v>
      </c>
      <c r="C230" s="100"/>
      <c r="D230" s="101"/>
      <c r="F230" s="106" t="str">
        <f t="shared" si="3"/>
        <v/>
      </c>
      <c r="G230" s="106" t="str">
        <f t="shared" si="4"/>
        <v/>
      </c>
    </row>
    <row r="231" spans="1:7" outlineLevel="1" x14ac:dyDescent="0.25">
      <c r="A231" s="22" t="s">
        <v>663</v>
      </c>
      <c r="B231" s="50" t="s">
        <v>664</v>
      </c>
      <c r="C231" s="100"/>
      <c r="D231" s="101"/>
      <c r="F231" s="106" t="str">
        <f t="shared" si="3"/>
        <v/>
      </c>
      <c r="G231" s="106" t="str">
        <f t="shared" si="4"/>
        <v/>
      </c>
    </row>
    <row r="232" spans="1:7" outlineLevel="1" x14ac:dyDescent="0.25">
      <c r="A232" s="22" t="s">
        <v>665</v>
      </c>
      <c r="B232" s="50" t="s">
        <v>666</v>
      </c>
      <c r="C232" s="100"/>
      <c r="D232" s="101"/>
      <c r="F232" s="106" t="str">
        <f t="shared" si="3"/>
        <v/>
      </c>
      <c r="G232" s="106" t="str">
        <f t="shared" si="4"/>
        <v/>
      </c>
    </row>
    <row r="233" spans="1:7" outlineLevel="1" x14ac:dyDescent="0.25">
      <c r="A233" s="22" t="s">
        <v>667</v>
      </c>
      <c r="B233" s="50" t="s">
        <v>668</v>
      </c>
      <c r="C233" s="100"/>
      <c r="D233" s="101"/>
      <c r="F233" s="106" t="str">
        <f t="shared" si="3"/>
        <v/>
      </c>
      <c r="G233" s="106" t="str">
        <f t="shared" si="4"/>
        <v/>
      </c>
    </row>
    <row r="234" spans="1:7" outlineLevel="1" x14ac:dyDescent="0.25">
      <c r="A234" s="22" t="s">
        <v>669</v>
      </c>
      <c r="B234" s="50"/>
      <c r="F234" s="106"/>
      <c r="G234" s="106"/>
    </row>
    <row r="235" spans="1:7" outlineLevel="1" x14ac:dyDescent="0.25">
      <c r="A235" s="22" t="s">
        <v>670</v>
      </c>
      <c r="B235" s="50"/>
      <c r="F235" s="106"/>
      <c r="G235" s="106"/>
    </row>
    <row r="236" spans="1:7" outlineLevel="1" x14ac:dyDescent="0.25">
      <c r="A236" s="22" t="s">
        <v>671</v>
      </c>
      <c r="B236" s="50"/>
      <c r="F236" s="106"/>
      <c r="G236" s="106"/>
    </row>
    <row r="237" spans="1:7" ht="15" customHeight="1" x14ac:dyDescent="0.25">
      <c r="A237" s="41"/>
      <c r="B237" s="41" t="s">
        <v>672</v>
      </c>
      <c r="C237" s="41" t="s">
        <v>605</v>
      </c>
      <c r="D237" s="41" t="s">
        <v>606</v>
      </c>
      <c r="E237" s="43"/>
      <c r="F237" s="41" t="s">
        <v>435</v>
      </c>
      <c r="G237" s="41" t="s">
        <v>607</v>
      </c>
    </row>
    <row r="238" spans="1:7" x14ac:dyDescent="0.25">
      <c r="A238" s="22" t="s">
        <v>673</v>
      </c>
      <c r="B238" s="22" t="s">
        <v>638</v>
      </c>
      <c r="C238" s="97">
        <v>0.53190000000000004</v>
      </c>
      <c r="F238" s="114"/>
      <c r="G238" s="114"/>
    </row>
    <row r="239" spans="1:7" x14ac:dyDescent="0.25">
      <c r="F239" s="114"/>
      <c r="G239" s="114"/>
    </row>
    <row r="240" spans="1:7" x14ac:dyDescent="0.25">
      <c r="B240" s="39" t="s">
        <v>639</v>
      </c>
      <c r="F240" s="114"/>
      <c r="G240" s="114"/>
    </row>
    <row r="241" spans="1:7" x14ac:dyDescent="0.25">
      <c r="A241" s="22" t="s">
        <v>674</v>
      </c>
      <c r="B241" s="22" t="s">
        <v>641</v>
      </c>
      <c r="C241" s="100">
        <v>32033.3</v>
      </c>
      <c r="D241" s="101" t="s">
        <v>67</v>
      </c>
      <c r="F241" s="106">
        <f>IF($C$249=0,"",IF(C241="[Mark as ND1 if not relevant]","",C241/$C$249))</f>
        <v>0.76090767432800932</v>
      </c>
      <c r="G241" s="106" t="str">
        <f>IF($D$249=0,"",IF(D241="[Mark as ND1 if not relevant]","",D241/$D$249))</f>
        <v/>
      </c>
    </row>
    <row r="242" spans="1:7" x14ac:dyDescent="0.25">
      <c r="A242" s="22" t="s">
        <v>675</v>
      </c>
      <c r="B242" s="22" t="s">
        <v>643</v>
      </c>
      <c r="C242" s="100">
        <v>4408.1000000000004</v>
      </c>
      <c r="D242" s="101" t="s">
        <v>67</v>
      </c>
      <c r="F242" s="106">
        <f t="shared" ref="F242:F248" si="5">IF($C$249=0,"",IF(C242="[Mark as ND1 if not relevant]","",C242/$C$249))</f>
        <v>0.10470844774672912</v>
      </c>
      <c r="G242" s="106" t="str">
        <f t="shared" ref="G242:G248" si="6">IF($D$249=0,"",IF(D242="[Mark as ND1 if not relevant]","",D242/$D$249))</f>
        <v/>
      </c>
    </row>
    <row r="243" spans="1:7" x14ac:dyDescent="0.25">
      <c r="A243" s="22" t="s">
        <v>676</v>
      </c>
      <c r="B243" s="22" t="s">
        <v>645</v>
      </c>
      <c r="C243" s="100">
        <v>2925.6</v>
      </c>
      <c r="D243" s="101" t="s">
        <v>67</v>
      </c>
      <c r="F243" s="106">
        <f t="shared" si="5"/>
        <v>6.9493667277927149E-2</v>
      </c>
      <c r="G243" s="106" t="str">
        <f t="shared" si="6"/>
        <v/>
      </c>
    </row>
    <row r="244" spans="1:7" x14ac:dyDescent="0.25">
      <c r="A244" s="22" t="s">
        <v>677</v>
      </c>
      <c r="B244" s="22" t="s">
        <v>647</v>
      </c>
      <c r="C244" s="100">
        <v>1626.9</v>
      </c>
      <c r="D244" s="101" t="s">
        <v>67</v>
      </c>
      <c r="F244" s="106">
        <f t="shared" si="5"/>
        <v>3.86448069778711E-2</v>
      </c>
      <c r="G244" s="106" t="str">
        <f t="shared" si="6"/>
        <v/>
      </c>
    </row>
    <row r="245" spans="1:7" x14ac:dyDescent="0.25">
      <c r="A245" s="22" t="s">
        <v>678</v>
      </c>
      <c r="B245" s="22" t="s">
        <v>649</v>
      </c>
      <c r="C245" s="100">
        <v>761.7</v>
      </c>
      <c r="D245" s="101" t="s">
        <v>67</v>
      </c>
      <c r="F245" s="106">
        <f t="shared" si="5"/>
        <v>1.8093152298877879E-2</v>
      </c>
      <c r="G245" s="106" t="str">
        <f t="shared" si="6"/>
        <v/>
      </c>
    </row>
    <row r="246" spans="1:7" x14ac:dyDescent="0.25">
      <c r="A246" s="22" t="s">
        <v>679</v>
      </c>
      <c r="B246" s="22" t="s">
        <v>651</v>
      </c>
      <c r="C246" s="100">
        <v>239.5</v>
      </c>
      <c r="D246" s="101" t="s">
        <v>67</v>
      </c>
      <c r="F246" s="106">
        <f t="shared" si="5"/>
        <v>5.6889982612330992E-3</v>
      </c>
      <c r="G246" s="106" t="str">
        <f t="shared" si="6"/>
        <v/>
      </c>
    </row>
    <row r="247" spans="1:7" x14ac:dyDescent="0.25">
      <c r="A247" s="22" t="s">
        <v>680</v>
      </c>
      <c r="B247" s="22" t="s">
        <v>653</v>
      </c>
      <c r="C247" s="100">
        <v>63.4</v>
      </c>
      <c r="D247" s="101" t="s">
        <v>67</v>
      </c>
      <c r="F247" s="106">
        <f t="shared" si="5"/>
        <v>1.5059811681093047E-3</v>
      </c>
      <c r="G247" s="106" t="str">
        <f t="shared" si="6"/>
        <v/>
      </c>
    </row>
    <row r="248" spans="1:7" x14ac:dyDescent="0.25">
      <c r="A248" s="22" t="s">
        <v>681</v>
      </c>
      <c r="B248" s="22" t="s">
        <v>655</v>
      </c>
      <c r="C248" s="100">
        <v>40.299999999999997</v>
      </c>
      <c r="D248" s="101" t="s">
        <v>67</v>
      </c>
      <c r="F248" s="106">
        <f t="shared" si="5"/>
        <v>9.5727194124298068E-4</v>
      </c>
      <c r="G248" s="106" t="str">
        <f t="shared" si="6"/>
        <v/>
      </c>
    </row>
    <row r="249" spans="1:7" x14ac:dyDescent="0.25">
      <c r="A249" s="22" t="s">
        <v>682</v>
      </c>
      <c r="B249" s="48" t="s">
        <v>94</v>
      </c>
      <c r="C249" s="100">
        <f>SUM(C241:C248)</f>
        <v>42098.8</v>
      </c>
      <c r="D249" s="101">
        <f>SUM(D241:D248)</f>
        <v>0</v>
      </c>
      <c r="F249" s="97">
        <f>SUM(F241:F248)</f>
        <v>1</v>
      </c>
      <c r="G249" s="97">
        <f>SUM(G241:G248)</f>
        <v>0</v>
      </c>
    </row>
    <row r="250" spans="1:7" outlineLevel="1" x14ac:dyDescent="0.25">
      <c r="A250" s="22" t="s">
        <v>683</v>
      </c>
      <c r="B250" s="50" t="s">
        <v>658</v>
      </c>
      <c r="C250" s="100"/>
      <c r="D250" s="101"/>
      <c r="F250" s="106">
        <f t="shared" ref="F250:F255" si="7">IF($C$249=0,"",IF(C250="[for completion]","",C250/$C$249))</f>
        <v>0</v>
      </c>
      <c r="G250" s="106" t="str">
        <f t="shared" ref="G250:G255" si="8">IF($D$249=0,"",IF(D250="[for completion]","",D250/$D$249))</f>
        <v/>
      </c>
    </row>
    <row r="251" spans="1:7" outlineLevel="1" x14ac:dyDescent="0.25">
      <c r="A251" s="22" t="s">
        <v>684</v>
      </c>
      <c r="B251" s="50" t="s">
        <v>660</v>
      </c>
      <c r="C251" s="100"/>
      <c r="D251" s="101"/>
      <c r="F251" s="106">
        <f t="shared" si="7"/>
        <v>0</v>
      </c>
      <c r="G251" s="106" t="str">
        <f t="shared" si="8"/>
        <v/>
      </c>
    </row>
    <row r="252" spans="1:7" outlineLevel="1" x14ac:dyDescent="0.25">
      <c r="A252" s="22" t="s">
        <v>685</v>
      </c>
      <c r="B252" s="50" t="s">
        <v>662</v>
      </c>
      <c r="C252" s="100"/>
      <c r="D252" s="101"/>
      <c r="F252" s="106">
        <f t="shared" si="7"/>
        <v>0</v>
      </c>
      <c r="G252" s="106" t="str">
        <f t="shared" si="8"/>
        <v/>
      </c>
    </row>
    <row r="253" spans="1:7" outlineLevel="1" x14ac:dyDescent="0.25">
      <c r="A253" s="22" t="s">
        <v>686</v>
      </c>
      <c r="B253" s="50" t="s">
        <v>664</v>
      </c>
      <c r="C253" s="100"/>
      <c r="D253" s="101"/>
      <c r="F253" s="106">
        <f t="shared" si="7"/>
        <v>0</v>
      </c>
      <c r="G253" s="106" t="str">
        <f t="shared" si="8"/>
        <v/>
      </c>
    </row>
    <row r="254" spans="1:7" outlineLevel="1" x14ac:dyDescent="0.25">
      <c r="A254" s="22" t="s">
        <v>687</v>
      </c>
      <c r="B254" s="50" t="s">
        <v>666</v>
      </c>
      <c r="C254" s="100"/>
      <c r="D254" s="101"/>
      <c r="F254" s="106">
        <f t="shared" si="7"/>
        <v>0</v>
      </c>
      <c r="G254" s="106" t="str">
        <f t="shared" si="8"/>
        <v/>
      </c>
    </row>
    <row r="255" spans="1:7" outlineLevel="1" x14ac:dyDescent="0.25">
      <c r="A255" s="22" t="s">
        <v>688</v>
      </c>
      <c r="B255" s="50" t="s">
        <v>668</v>
      </c>
      <c r="C255" s="100"/>
      <c r="D255" s="101"/>
      <c r="F255" s="106">
        <f t="shared" si="7"/>
        <v>0</v>
      </c>
      <c r="G255" s="106" t="str">
        <f t="shared" si="8"/>
        <v/>
      </c>
    </row>
    <row r="256" spans="1:7" outlineLevel="1" x14ac:dyDescent="0.25">
      <c r="A256" s="22" t="s">
        <v>689</v>
      </c>
      <c r="B256" s="50"/>
      <c r="F256" s="47"/>
      <c r="G256" s="47"/>
    </row>
    <row r="257" spans="1:14" outlineLevel="1" x14ac:dyDescent="0.25">
      <c r="A257" s="22" t="s">
        <v>690</v>
      </c>
      <c r="B257" s="50"/>
      <c r="F257" s="47"/>
      <c r="G257" s="47"/>
    </row>
    <row r="258" spans="1:14" outlineLevel="1" x14ac:dyDescent="0.25">
      <c r="A258" s="22" t="s">
        <v>691</v>
      </c>
      <c r="B258" s="50"/>
      <c r="F258" s="47"/>
      <c r="G258" s="47"/>
    </row>
    <row r="259" spans="1:14" ht="15" customHeight="1" x14ac:dyDescent="0.25">
      <c r="A259" s="41"/>
      <c r="B259" s="81" t="s">
        <v>692</v>
      </c>
      <c r="C259" s="41" t="s">
        <v>435</v>
      </c>
      <c r="D259" s="41"/>
      <c r="E259" s="43"/>
      <c r="F259" s="41"/>
      <c r="G259" s="41"/>
    </row>
    <row r="260" spans="1:14" x14ac:dyDescent="0.25">
      <c r="A260" s="22" t="s">
        <v>693</v>
      </c>
      <c r="B260" s="22" t="s">
        <v>694</v>
      </c>
      <c r="C260" s="97">
        <v>0.9214</v>
      </c>
      <c r="E260" s="90"/>
      <c r="F260" s="90"/>
      <c r="G260" s="90"/>
    </row>
    <row r="261" spans="1:14" x14ac:dyDescent="0.25">
      <c r="A261" s="22" t="s">
        <v>695</v>
      </c>
      <c r="B261" s="22" t="s">
        <v>696</v>
      </c>
      <c r="C261" s="97">
        <v>7.6899999999999996E-2</v>
      </c>
      <c r="E261" s="90"/>
      <c r="F261" s="90"/>
    </row>
    <row r="262" spans="1:14" x14ac:dyDescent="0.25">
      <c r="A262" s="22" t="s">
        <v>697</v>
      </c>
      <c r="B262" s="22" t="s">
        <v>698</v>
      </c>
      <c r="C262" s="97">
        <v>0</v>
      </c>
      <c r="E262" s="90"/>
      <c r="F262" s="90"/>
    </row>
    <row r="263" spans="1:14" x14ac:dyDescent="0.25">
      <c r="A263" s="22" t="s">
        <v>699</v>
      </c>
      <c r="B263" s="22" t="s">
        <v>1765</v>
      </c>
      <c r="C263" s="97">
        <v>0</v>
      </c>
      <c r="E263" s="90"/>
      <c r="F263" s="90"/>
    </row>
    <row r="264" spans="1:14" x14ac:dyDescent="0.25">
      <c r="A264" s="22" t="s">
        <v>956</v>
      </c>
      <c r="B264" s="39" t="s">
        <v>948</v>
      </c>
      <c r="C264" s="97">
        <v>0</v>
      </c>
      <c r="D264" s="36"/>
      <c r="E264" s="36"/>
      <c r="F264" s="54"/>
      <c r="G264" s="54"/>
      <c r="H264" s="20"/>
      <c r="I264" s="22"/>
      <c r="J264" s="22"/>
      <c r="K264" s="22"/>
      <c r="L264" s="20"/>
      <c r="M264" s="20"/>
      <c r="N264" s="20"/>
    </row>
    <row r="265" spans="1:14" x14ac:dyDescent="0.25">
      <c r="A265" s="22" t="s">
        <v>1766</v>
      </c>
      <c r="B265" s="22" t="s">
        <v>92</v>
      </c>
      <c r="C265" s="97">
        <v>1.676E-3</v>
      </c>
      <c r="E265" s="90"/>
      <c r="F265" s="90"/>
    </row>
    <row r="266" spans="1:14" outlineLevel="1" x14ac:dyDescent="0.25">
      <c r="A266" s="22" t="s">
        <v>700</v>
      </c>
      <c r="B266" s="50" t="s">
        <v>702</v>
      </c>
      <c r="C266" s="116"/>
      <c r="E266" s="90"/>
      <c r="F266" s="90"/>
    </row>
    <row r="267" spans="1:14" outlineLevel="1" x14ac:dyDescent="0.25">
      <c r="A267" s="22" t="s">
        <v>701</v>
      </c>
      <c r="B267" s="50" t="s">
        <v>704</v>
      </c>
      <c r="C267" s="97"/>
      <c r="E267" s="90"/>
      <c r="F267" s="90"/>
    </row>
    <row r="268" spans="1:14" outlineLevel="1" x14ac:dyDescent="0.25">
      <c r="A268" s="22" t="s">
        <v>703</v>
      </c>
      <c r="B268" s="50" t="s">
        <v>706</v>
      </c>
      <c r="C268" s="97"/>
      <c r="E268" s="90"/>
      <c r="F268" s="90"/>
    </row>
    <row r="269" spans="1:14" outlineLevel="1" x14ac:dyDescent="0.25">
      <c r="A269" s="22" t="s">
        <v>705</v>
      </c>
      <c r="B269" s="50" t="s">
        <v>708</v>
      </c>
      <c r="C269" s="97"/>
      <c r="E269" s="90"/>
      <c r="F269" s="90"/>
    </row>
    <row r="270" spans="1:14" outlineLevel="1" x14ac:dyDescent="0.25">
      <c r="A270" s="22" t="s">
        <v>707</v>
      </c>
      <c r="B270" s="50" t="s">
        <v>96</v>
      </c>
      <c r="C270" s="97"/>
      <c r="E270" s="90"/>
      <c r="F270" s="90"/>
    </row>
    <row r="271" spans="1:14" outlineLevel="1" x14ac:dyDescent="0.25">
      <c r="A271" s="22" t="s">
        <v>709</v>
      </c>
      <c r="B271" s="50" t="s">
        <v>96</v>
      </c>
      <c r="C271" s="97"/>
      <c r="E271" s="90"/>
      <c r="F271" s="90"/>
    </row>
    <row r="272" spans="1:14" outlineLevel="1" x14ac:dyDescent="0.25">
      <c r="A272" s="22" t="s">
        <v>710</v>
      </c>
      <c r="B272" s="50" t="s">
        <v>96</v>
      </c>
      <c r="C272" s="97"/>
      <c r="E272" s="90"/>
      <c r="F272" s="90"/>
    </row>
    <row r="273" spans="1:7" outlineLevel="1" x14ac:dyDescent="0.25">
      <c r="A273" s="22" t="s">
        <v>711</v>
      </c>
      <c r="B273" s="50" t="s">
        <v>96</v>
      </c>
      <c r="C273" s="97"/>
      <c r="E273" s="90"/>
      <c r="F273" s="90"/>
    </row>
    <row r="274" spans="1:7" outlineLevel="1" x14ac:dyDescent="0.25">
      <c r="A274" s="22" t="s">
        <v>712</v>
      </c>
      <c r="B274" s="50" t="s">
        <v>96</v>
      </c>
      <c r="C274" s="97"/>
      <c r="E274" s="90"/>
      <c r="F274" s="90"/>
    </row>
    <row r="275" spans="1:7" outlineLevel="1" x14ac:dyDescent="0.25">
      <c r="A275" s="22" t="s">
        <v>713</v>
      </c>
      <c r="B275" s="50" t="s">
        <v>96</v>
      </c>
      <c r="C275" s="97"/>
      <c r="E275" s="90"/>
      <c r="F275" s="90"/>
    </row>
    <row r="276" spans="1:7" ht="15" customHeight="1" x14ac:dyDescent="0.25">
      <c r="A276" s="41"/>
      <c r="B276" s="81" t="s">
        <v>714</v>
      </c>
      <c r="C276" s="41" t="s">
        <v>435</v>
      </c>
      <c r="D276" s="41"/>
      <c r="E276" s="43"/>
      <c r="F276" s="41"/>
      <c r="G276" s="44"/>
    </row>
    <row r="277" spans="1:7" x14ac:dyDescent="0.25">
      <c r="A277" s="22" t="s">
        <v>7</v>
      </c>
      <c r="B277" s="22" t="s">
        <v>949</v>
      </c>
      <c r="C277" s="97">
        <v>0.47599999999999998</v>
      </c>
      <c r="E277" s="20"/>
      <c r="F277" s="20"/>
    </row>
    <row r="278" spans="1:7" x14ac:dyDescent="0.25">
      <c r="A278" s="22" t="s">
        <v>715</v>
      </c>
      <c r="B278" s="22" t="s">
        <v>716</v>
      </c>
      <c r="C278" s="97">
        <v>0</v>
      </c>
      <c r="E278" s="20"/>
      <c r="F278" s="20"/>
    </row>
    <row r="279" spans="1:7" x14ac:dyDescent="0.25">
      <c r="A279" s="22" t="s">
        <v>717</v>
      </c>
      <c r="B279" s="22" t="s">
        <v>92</v>
      </c>
      <c r="C279" s="97">
        <v>0.52400000000000002</v>
      </c>
      <c r="E279" s="20"/>
      <c r="F279" s="20"/>
    </row>
    <row r="280" spans="1:7" outlineLevel="1" x14ac:dyDescent="0.25">
      <c r="A280" s="22" t="s">
        <v>718</v>
      </c>
      <c r="C280" s="97"/>
      <c r="E280" s="20"/>
      <c r="F280" s="20"/>
    </row>
    <row r="281" spans="1:7" outlineLevel="1" x14ac:dyDescent="0.25">
      <c r="A281" s="22" t="s">
        <v>719</v>
      </c>
      <c r="C281" s="97"/>
      <c r="E281" s="20"/>
      <c r="F281" s="20"/>
    </row>
    <row r="282" spans="1:7" outlineLevel="1" x14ac:dyDescent="0.25">
      <c r="A282" s="22" t="s">
        <v>720</v>
      </c>
      <c r="C282" s="97"/>
      <c r="E282" s="20"/>
      <c r="F282" s="20"/>
    </row>
    <row r="283" spans="1:7" outlineLevel="1" x14ac:dyDescent="0.25">
      <c r="A283" s="22" t="s">
        <v>721</v>
      </c>
      <c r="C283" s="97"/>
      <c r="E283" s="20"/>
      <c r="F283" s="20"/>
    </row>
    <row r="284" spans="1:7" outlineLevel="1" x14ac:dyDescent="0.25">
      <c r="A284" s="22" t="s">
        <v>722</v>
      </c>
      <c r="C284" s="97"/>
      <c r="E284" s="20"/>
      <c r="F284" s="20"/>
    </row>
    <row r="285" spans="1:7" outlineLevel="1" x14ac:dyDescent="0.25">
      <c r="A285" s="22" t="s">
        <v>723</v>
      </c>
      <c r="C285" s="97"/>
      <c r="E285" s="20"/>
      <c r="F285" s="20"/>
    </row>
    <row r="286" spans="1:7" customFormat="1" x14ac:dyDescent="0.25">
      <c r="A286" s="42"/>
      <c r="B286" s="42" t="s">
        <v>1854</v>
      </c>
      <c r="C286" s="42" t="s">
        <v>62</v>
      </c>
      <c r="D286" s="42" t="s">
        <v>1200</v>
      </c>
      <c r="E286" s="42"/>
      <c r="F286" s="42" t="s">
        <v>435</v>
      </c>
      <c r="G286" s="42" t="s">
        <v>1459</v>
      </c>
    </row>
    <row r="287" spans="1:7" customFormat="1" x14ac:dyDescent="0.25">
      <c r="A287" s="22" t="s">
        <v>1539</v>
      </c>
      <c r="B287" s="39" t="s">
        <v>2330</v>
      </c>
      <c r="C287" s="101">
        <v>3616.6697686299999</v>
      </c>
      <c r="D287" s="101">
        <v>1957</v>
      </c>
      <c r="E287" s="28"/>
      <c r="F287" s="106">
        <f>IF($C$305=0,"",IF(C287="[For completion]","",C287/$C$305))</f>
        <v>8.590914248683415E-2</v>
      </c>
      <c r="G287" s="106">
        <f>IF($D$305=0,"",IF(D287="[For completion]","",D287/$D$305))</f>
        <v>3.9372296549642895E-2</v>
      </c>
    </row>
    <row r="288" spans="1:7" customFormat="1" x14ac:dyDescent="0.25">
      <c r="A288" s="22" t="s">
        <v>1540</v>
      </c>
      <c r="B288" s="39" t="s">
        <v>2891</v>
      </c>
      <c r="C288" s="101">
        <v>1386.35437821</v>
      </c>
      <c r="D288" s="101">
        <v>1016</v>
      </c>
      <c r="E288" s="28"/>
      <c r="F288" s="106">
        <f t="shared" ref="F288:F304" si="9">IF($C$305=0,"",IF(C288="[For completion]","",C288/$C$305))</f>
        <v>3.293098995322559E-2</v>
      </c>
      <c r="G288" s="106">
        <f t="shared" ref="G288:G304" si="10">IF($D$305=0,"",IF(D288="[For completion]","",D288/$D$305))</f>
        <v>2.0440599537269892E-2</v>
      </c>
    </row>
    <row r="289" spans="1:7" customFormat="1" x14ac:dyDescent="0.25">
      <c r="A289" s="22" t="s">
        <v>1541</v>
      </c>
      <c r="B289" s="39" t="s">
        <v>2892</v>
      </c>
      <c r="C289" s="101">
        <v>5619.3526604299996</v>
      </c>
      <c r="D289" s="101">
        <v>4372</v>
      </c>
      <c r="E289" s="28"/>
      <c r="F289" s="106">
        <f t="shared" si="9"/>
        <v>0.13348019013953802</v>
      </c>
      <c r="G289" s="106">
        <f t="shared" si="10"/>
        <v>8.7958957851322808E-2</v>
      </c>
    </row>
    <row r="290" spans="1:7" customFormat="1" x14ac:dyDescent="0.25">
      <c r="A290" s="22" t="s">
        <v>1542</v>
      </c>
      <c r="B290" s="39" t="s">
        <v>2893</v>
      </c>
      <c r="C290" s="101">
        <v>5032.3235207799898</v>
      </c>
      <c r="D290" s="101">
        <v>3751</v>
      </c>
      <c r="E290" s="28"/>
      <c r="F290" s="106">
        <f t="shared" si="9"/>
        <v>0.11953609979445248</v>
      </c>
      <c r="G290" s="106">
        <f t="shared" si="10"/>
        <v>7.5465244945176535E-2</v>
      </c>
    </row>
    <row r="291" spans="1:7" customFormat="1" x14ac:dyDescent="0.25">
      <c r="A291" s="22" t="s">
        <v>1543</v>
      </c>
      <c r="B291" s="39" t="s">
        <v>2894</v>
      </c>
      <c r="C291" s="101">
        <v>1699.97355554047</v>
      </c>
      <c r="D291" s="101">
        <v>1235</v>
      </c>
      <c r="E291" s="28"/>
      <c r="F291" s="106">
        <f t="shared" si="9"/>
        <v>4.0380593128384434E-2</v>
      </c>
      <c r="G291" s="106">
        <f t="shared" si="10"/>
        <v>2.4846594909968815E-2</v>
      </c>
    </row>
    <row r="292" spans="1:7" customFormat="1" x14ac:dyDescent="0.25">
      <c r="A292" s="22" t="s">
        <v>1544</v>
      </c>
      <c r="B292" s="39" t="s">
        <v>2895</v>
      </c>
      <c r="C292" s="101">
        <v>613.54181289999997</v>
      </c>
      <c r="D292" s="101">
        <v>468</v>
      </c>
      <c r="E292" s="28"/>
      <c r="F292" s="106">
        <f t="shared" si="9"/>
        <v>1.4573863359944756E-2</v>
      </c>
      <c r="G292" s="106">
        <f t="shared" si="10"/>
        <v>9.4155517553566048E-3</v>
      </c>
    </row>
    <row r="293" spans="1:7" customFormat="1" x14ac:dyDescent="0.25">
      <c r="A293" s="22" t="s">
        <v>1545</v>
      </c>
      <c r="B293" s="39" t="s">
        <v>2896</v>
      </c>
      <c r="C293" s="101">
        <v>214.92563960000001</v>
      </c>
      <c r="D293" s="101">
        <v>195</v>
      </c>
      <c r="E293" s="28"/>
      <c r="F293" s="106">
        <f t="shared" si="9"/>
        <v>5.1052704774493651E-3</v>
      </c>
      <c r="G293" s="106">
        <f t="shared" si="10"/>
        <v>3.9231465647319181E-3</v>
      </c>
    </row>
    <row r="294" spans="1:7" customFormat="1" x14ac:dyDescent="0.25">
      <c r="A294" s="22" t="s">
        <v>1546</v>
      </c>
      <c r="B294" s="39"/>
      <c r="C294" s="101"/>
      <c r="D294" s="101"/>
      <c r="E294" s="28"/>
      <c r="F294" s="106">
        <f t="shared" si="9"/>
        <v>0</v>
      </c>
      <c r="G294" s="106">
        <f t="shared" si="10"/>
        <v>0</v>
      </c>
    </row>
    <row r="295" spans="1:7" customFormat="1" x14ac:dyDescent="0.25">
      <c r="A295" s="22" t="s">
        <v>1547</v>
      </c>
      <c r="B295" s="37" t="s">
        <v>2897</v>
      </c>
      <c r="C295" s="101">
        <v>1109.57586083</v>
      </c>
      <c r="D295" s="101">
        <v>676</v>
      </c>
      <c r="E295" s="28"/>
      <c r="F295" s="106">
        <f t="shared" si="9"/>
        <v>2.6356487273125995E-2</v>
      </c>
      <c r="G295" s="106">
        <f t="shared" si="10"/>
        <v>1.3600241424403983E-2</v>
      </c>
    </row>
    <row r="296" spans="1:7" customFormat="1" x14ac:dyDescent="0.25">
      <c r="A296" s="22" t="s">
        <v>1548</v>
      </c>
      <c r="B296" s="45" t="s">
        <v>2898</v>
      </c>
      <c r="C296" s="101">
        <v>852.09276990999899</v>
      </c>
      <c r="D296" s="101">
        <v>983</v>
      </c>
      <c r="E296" s="28"/>
      <c r="F296" s="106">
        <f t="shared" si="9"/>
        <v>2.0240321584552225E-2</v>
      </c>
      <c r="G296" s="106">
        <f t="shared" si="10"/>
        <v>1.9776682426315261E-2</v>
      </c>
    </row>
    <row r="297" spans="1:7" customFormat="1" x14ac:dyDescent="0.25">
      <c r="A297" s="22" t="s">
        <v>1549</v>
      </c>
      <c r="B297" s="45" t="s">
        <v>2899</v>
      </c>
      <c r="C297" s="101">
        <v>4224.33298388</v>
      </c>
      <c r="D297" s="101">
        <v>6875</v>
      </c>
      <c r="E297" s="28"/>
      <c r="F297" s="106">
        <f t="shared" si="9"/>
        <v>0.10034336763941006</v>
      </c>
      <c r="G297" s="106">
        <f t="shared" si="10"/>
        <v>0.13831606478221506</v>
      </c>
    </row>
    <row r="298" spans="1:7" customFormat="1" x14ac:dyDescent="0.25">
      <c r="A298" s="22" t="s">
        <v>1550</v>
      </c>
      <c r="B298" s="45" t="s">
        <v>2900</v>
      </c>
      <c r="C298" s="101">
        <v>10552.6257739919</v>
      </c>
      <c r="D298" s="101">
        <v>16708</v>
      </c>
      <c r="E298" s="28"/>
      <c r="F298" s="106">
        <f t="shared" si="9"/>
        <v>0.25066348027995866</v>
      </c>
      <c r="G298" s="106">
        <f t="shared" si="10"/>
        <v>0.33614324514636357</v>
      </c>
    </row>
    <row r="299" spans="1:7" customFormat="1" x14ac:dyDescent="0.25">
      <c r="A299" s="22" t="s">
        <v>1551</v>
      </c>
      <c r="B299" s="45" t="s">
        <v>2901</v>
      </c>
      <c r="C299" s="101">
        <v>2579.2317140700002</v>
      </c>
      <c r="D299" s="101">
        <v>5211</v>
      </c>
      <c r="E299" s="28"/>
      <c r="F299" s="106">
        <f t="shared" si="9"/>
        <v>6.1266192106484693E-2</v>
      </c>
      <c r="G299" s="106">
        <f t="shared" si="10"/>
        <v>0.10483854742983603</v>
      </c>
    </row>
    <row r="300" spans="1:7" customFormat="1" x14ac:dyDescent="0.25">
      <c r="A300" s="22" t="s">
        <v>1552</v>
      </c>
      <c r="B300" s="45" t="s">
        <v>2902</v>
      </c>
      <c r="C300" s="101">
        <v>485.72503096999998</v>
      </c>
      <c r="D300" s="101">
        <v>955</v>
      </c>
      <c r="E300" s="28"/>
      <c r="F300" s="106">
        <f t="shared" si="9"/>
        <v>1.1537747033738823E-2</v>
      </c>
      <c r="G300" s="106">
        <f t="shared" si="10"/>
        <v>1.921335881702042E-2</v>
      </c>
    </row>
    <row r="301" spans="1:7" customFormat="1" x14ac:dyDescent="0.25">
      <c r="A301" s="22" t="s">
        <v>1553</v>
      </c>
      <c r="B301" s="45" t="s">
        <v>2903</v>
      </c>
      <c r="C301" s="101">
        <v>0.42522123000000001</v>
      </c>
      <c r="D301" s="101">
        <v>2</v>
      </c>
      <c r="E301" s="28"/>
      <c r="F301" s="106">
        <f t="shared" si="9"/>
        <v>1.0100560342376696E-5</v>
      </c>
      <c r="G301" s="106">
        <f t="shared" si="10"/>
        <v>4.0237400663917111E-5</v>
      </c>
    </row>
    <row r="302" spans="1:7" customFormat="1" x14ac:dyDescent="0.25">
      <c r="A302" s="22" t="s">
        <v>1554</v>
      </c>
      <c r="B302" s="39"/>
      <c r="C302" s="100"/>
      <c r="D302" s="22"/>
      <c r="E302" s="28"/>
      <c r="F302" s="106">
        <f t="shared" si="9"/>
        <v>0</v>
      </c>
      <c r="G302" s="106">
        <f t="shared" si="10"/>
        <v>0</v>
      </c>
    </row>
    <row r="303" spans="1:7" customFormat="1" x14ac:dyDescent="0.25">
      <c r="A303" s="22" t="s">
        <v>1555</v>
      </c>
      <c r="B303" s="39"/>
      <c r="C303" s="100"/>
      <c r="D303" s="22"/>
      <c r="E303" s="28"/>
      <c r="F303" s="106">
        <f t="shared" si="9"/>
        <v>0</v>
      </c>
      <c r="G303" s="106">
        <f t="shared" si="10"/>
        <v>0</v>
      </c>
    </row>
    <row r="304" spans="1:7" customFormat="1" x14ac:dyDescent="0.25">
      <c r="A304" s="22" t="s">
        <v>1556</v>
      </c>
      <c r="B304" s="39" t="s">
        <v>1594</v>
      </c>
      <c r="C304" s="100">
        <v>4111.625573547637</v>
      </c>
      <c r="D304" s="22">
        <v>5301</v>
      </c>
      <c r="E304" s="28"/>
      <c r="F304" s="106">
        <f t="shared" si="9"/>
        <v>9.7666154182558321E-2</v>
      </c>
      <c r="G304" s="106">
        <f t="shared" si="10"/>
        <v>0.10664923045971231</v>
      </c>
    </row>
    <row r="305" spans="1:7" customFormat="1" x14ac:dyDescent="0.25">
      <c r="A305" s="22" t="s">
        <v>1557</v>
      </c>
      <c r="B305" s="39" t="s">
        <v>94</v>
      </c>
      <c r="C305" s="100">
        <f>SUM(C287:C304)</f>
        <v>42098.776264519998</v>
      </c>
      <c r="D305" s="22">
        <f>SUM(D287:D304)</f>
        <v>49705</v>
      </c>
      <c r="E305" s="28"/>
      <c r="F305" s="114">
        <f>SUM(F287:F304)</f>
        <v>0.99999999999999989</v>
      </c>
      <c r="G305" s="114">
        <f>SUM(G287:G304)</f>
        <v>1</v>
      </c>
    </row>
    <row r="306" spans="1:7" customFormat="1" x14ac:dyDescent="0.25">
      <c r="A306" s="22" t="s">
        <v>1558</v>
      </c>
      <c r="B306" s="39"/>
      <c r="C306" s="22"/>
      <c r="D306" s="22"/>
      <c r="E306" s="28"/>
      <c r="F306" s="28"/>
      <c r="G306" s="28"/>
    </row>
    <row r="307" spans="1:7" customFormat="1" x14ac:dyDescent="0.25">
      <c r="A307" s="22" t="s">
        <v>1559</v>
      </c>
      <c r="B307" s="39"/>
      <c r="C307" s="22"/>
      <c r="D307" s="22"/>
      <c r="E307" s="28"/>
      <c r="F307" s="28"/>
      <c r="G307" s="28"/>
    </row>
    <row r="308" spans="1:7" customFormat="1" x14ac:dyDescent="0.25">
      <c r="A308" s="22" t="s">
        <v>1560</v>
      </c>
      <c r="B308" s="39"/>
      <c r="C308" s="22"/>
      <c r="D308" s="22"/>
      <c r="E308" s="28"/>
      <c r="F308" s="28"/>
      <c r="G308" s="28"/>
    </row>
    <row r="309" spans="1:7" customFormat="1" x14ac:dyDescent="0.25">
      <c r="A309" s="42"/>
      <c r="B309" s="42" t="s">
        <v>1892</v>
      </c>
      <c r="C309" s="42" t="s">
        <v>62</v>
      </c>
      <c r="D309" s="42" t="s">
        <v>1200</v>
      </c>
      <c r="E309" s="42"/>
      <c r="F309" s="42" t="s">
        <v>435</v>
      </c>
      <c r="G309" s="42" t="s">
        <v>1459</v>
      </c>
    </row>
    <row r="310" spans="1:7" customFormat="1" x14ac:dyDescent="0.25">
      <c r="A310" s="22" t="s">
        <v>1561</v>
      </c>
      <c r="B310" s="39" t="s">
        <v>2904</v>
      </c>
      <c r="C310" s="101">
        <v>3616.6697686299999</v>
      </c>
      <c r="D310" s="101">
        <v>1957</v>
      </c>
      <c r="E310" s="28"/>
      <c r="F310" s="106">
        <f>IF($C$328=0,"",IF(C310="[For completion]","",C310/$C$328))</f>
        <v>8.590914248683415E-2</v>
      </c>
      <c r="G310" s="106">
        <f>IF($D$328=0,"",IF(D310="[For completion]","",D310/$D$328))</f>
        <v>3.9372296549642895E-2</v>
      </c>
    </row>
    <row r="311" spans="1:7" customFormat="1" x14ac:dyDescent="0.25">
      <c r="A311" s="22" t="s">
        <v>1562</v>
      </c>
      <c r="B311" s="39" t="s">
        <v>2905</v>
      </c>
      <c r="C311" s="101">
        <v>1386.35437821</v>
      </c>
      <c r="D311" s="101">
        <v>1016</v>
      </c>
      <c r="E311" s="28"/>
      <c r="F311" s="106">
        <f t="shared" ref="F311:F327" si="11">IF($C$328=0,"",IF(C311="[For completion]","",C311/$C$328))</f>
        <v>3.293098995322559E-2</v>
      </c>
      <c r="G311" s="106">
        <f t="shared" ref="G311:G327" si="12">IF($D$328=0,"",IF(D311="[For completion]","",D311/$D$328))</f>
        <v>2.0440599537269892E-2</v>
      </c>
    </row>
    <row r="312" spans="1:7" customFormat="1" x14ac:dyDescent="0.25">
      <c r="A312" s="22" t="s">
        <v>1563</v>
      </c>
      <c r="B312" s="39" t="s">
        <v>2906</v>
      </c>
      <c r="C312" s="101">
        <v>5619.3526604299996</v>
      </c>
      <c r="D312" s="101">
        <v>4372</v>
      </c>
      <c r="E312" s="28"/>
      <c r="F312" s="106">
        <f t="shared" si="11"/>
        <v>0.13348019013953802</v>
      </c>
      <c r="G312" s="106">
        <f t="shared" si="12"/>
        <v>8.7958957851322808E-2</v>
      </c>
    </row>
    <row r="313" spans="1:7" customFormat="1" x14ac:dyDescent="0.25">
      <c r="A313" s="22" t="s">
        <v>1564</v>
      </c>
      <c r="B313" s="39" t="s">
        <v>2907</v>
      </c>
      <c r="C313" s="101">
        <v>5032.3235207799898</v>
      </c>
      <c r="D313" s="101">
        <v>3751</v>
      </c>
      <c r="E313" s="28"/>
      <c r="F313" s="106">
        <f t="shared" si="11"/>
        <v>0.11953609979445248</v>
      </c>
      <c r="G313" s="106">
        <f t="shared" si="12"/>
        <v>7.5465244945176535E-2</v>
      </c>
    </row>
    <row r="314" spans="1:7" customFormat="1" x14ac:dyDescent="0.25">
      <c r="A314" s="22" t="s">
        <v>1565</v>
      </c>
      <c r="B314" s="39" t="s">
        <v>2908</v>
      </c>
      <c r="C314" s="101">
        <v>1699.97355554047</v>
      </c>
      <c r="D314" s="101">
        <v>1235</v>
      </c>
      <c r="E314" s="28"/>
      <c r="F314" s="106">
        <f t="shared" si="11"/>
        <v>4.0380593128384434E-2</v>
      </c>
      <c r="G314" s="106">
        <f t="shared" si="12"/>
        <v>2.4846594909968815E-2</v>
      </c>
    </row>
    <row r="315" spans="1:7" customFormat="1" x14ac:dyDescent="0.25">
      <c r="A315" s="22" t="s">
        <v>1566</v>
      </c>
      <c r="B315" s="39" t="s">
        <v>2909</v>
      </c>
      <c r="C315" s="101">
        <v>613.54181289999997</v>
      </c>
      <c r="D315" s="101">
        <v>468</v>
      </c>
      <c r="E315" s="28"/>
      <c r="F315" s="106">
        <f t="shared" si="11"/>
        <v>1.4573863359944756E-2</v>
      </c>
      <c r="G315" s="106">
        <f t="shared" si="12"/>
        <v>9.4155517553566048E-3</v>
      </c>
    </row>
    <row r="316" spans="1:7" customFormat="1" x14ac:dyDescent="0.25">
      <c r="A316" s="22" t="s">
        <v>1567</v>
      </c>
      <c r="B316" s="39" t="s">
        <v>2910</v>
      </c>
      <c r="C316" s="101">
        <v>214.92563960000001</v>
      </c>
      <c r="D316" s="101">
        <v>195</v>
      </c>
      <c r="E316" s="28"/>
      <c r="F316" s="106">
        <f t="shared" si="11"/>
        <v>5.1052704774493651E-3</v>
      </c>
      <c r="G316" s="106">
        <f t="shared" si="12"/>
        <v>3.9231465647319181E-3</v>
      </c>
    </row>
    <row r="317" spans="1:7" customFormat="1" x14ac:dyDescent="0.25">
      <c r="A317" s="22" t="s">
        <v>1568</v>
      </c>
      <c r="B317" s="39"/>
      <c r="C317" s="101"/>
      <c r="D317" s="101"/>
      <c r="E317" s="28"/>
      <c r="F317" s="106">
        <f t="shared" si="11"/>
        <v>0</v>
      </c>
      <c r="G317" s="106">
        <f t="shared" si="12"/>
        <v>0</v>
      </c>
    </row>
    <row r="318" spans="1:7" customFormat="1" x14ac:dyDescent="0.25">
      <c r="A318" s="22" t="s">
        <v>1569</v>
      </c>
      <c r="B318" s="39" t="s">
        <v>2911</v>
      </c>
      <c r="C318" s="101">
        <v>1109.57586083</v>
      </c>
      <c r="D318" s="101">
        <v>676</v>
      </c>
      <c r="E318" s="28"/>
      <c r="F318" s="106">
        <f t="shared" si="11"/>
        <v>2.6356487273125995E-2</v>
      </c>
      <c r="G318" s="106">
        <f t="shared" si="12"/>
        <v>1.3600241424403983E-2</v>
      </c>
    </row>
    <row r="319" spans="1:7" customFormat="1" x14ac:dyDescent="0.25">
      <c r="A319" s="22" t="s">
        <v>1570</v>
      </c>
      <c r="B319" s="39" t="s">
        <v>2912</v>
      </c>
      <c r="C319" s="101">
        <v>852.09276990999899</v>
      </c>
      <c r="D319" s="101">
        <v>983</v>
      </c>
      <c r="E319" s="28"/>
      <c r="F319" s="106">
        <f t="shared" si="11"/>
        <v>2.0240321584552225E-2</v>
      </c>
      <c r="G319" s="106">
        <f t="shared" si="12"/>
        <v>1.9776682426315261E-2</v>
      </c>
    </row>
    <row r="320" spans="1:7" customFormat="1" x14ac:dyDescent="0.25">
      <c r="A320" s="22" t="s">
        <v>1671</v>
      </c>
      <c r="B320" s="39" t="s">
        <v>2913</v>
      </c>
      <c r="C320" s="101">
        <v>4224.33298388</v>
      </c>
      <c r="D320" s="101">
        <v>6875</v>
      </c>
      <c r="E320" s="28"/>
      <c r="F320" s="106">
        <f t="shared" si="11"/>
        <v>0.10034336763941006</v>
      </c>
      <c r="G320" s="106">
        <f t="shared" si="12"/>
        <v>0.13831606478221506</v>
      </c>
    </row>
    <row r="321" spans="1:7" customFormat="1" x14ac:dyDescent="0.25">
      <c r="A321" s="22" t="s">
        <v>1711</v>
      </c>
      <c r="B321" s="39" t="s">
        <v>2914</v>
      </c>
      <c r="C321" s="101">
        <v>10552.6257739919</v>
      </c>
      <c r="D321" s="101">
        <v>16708</v>
      </c>
      <c r="E321" s="28"/>
      <c r="F321" s="106">
        <f>IF($C$328=0,"",IF(C321="[For completion]","",C321/$C$328))</f>
        <v>0.25066348027995866</v>
      </c>
      <c r="G321" s="106">
        <f t="shared" si="12"/>
        <v>0.33614324514636357</v>
      </c>
    </row>
    <row r="322" spans="1:7" customFormat="1" x14ac:dyDescent="0.25">
      <c r="A322" s="22" t="s">
        <v>1712</v>
      </c>
      <c r="B322" s="39" t="s">
        <v>2915</v>
      </c>
      <c r="C322" s="101">
        <v>2579.2317140700002</v>
      </c>
      <c r="D322" s="101">
        <v>5211</v>
      </c>
      <c r="E322" s="28"/>
      <c r="F322" s="106">
        <f t="shared" si="11"/>
        <v>6.1266192106484693E-2</v>
      </c>
      <c r="G322" s="106">
        <f t="shared" si="12"/>
        <v>0.10483854742983603</v>
      </c>
    </row>
    <row r="323" spans="1:7" customFormat="1" x14ac:dyDescent="0.25">
      <c r="A323" s="22" t="s">
        <v>1713</v>
      </c>
      <c r="B323" s="39" t="s">
        <v>2916</v>
      </c>
      <c r="C323" s="101">
        <v>485.72503096999998</v>
      </c>
      <c r="D323" s="101">
        <v>955</v>
      </c>
      <c r="E323" s="28"/>
      <c r="F323" s="106">
        <f t="shared" si="11"/>
        <v>1.1537747033738823E-2</v>
      </c>
      <c r="G323" s="106">
        <f t="shared" si="12"/>
        <v>1.921335881702042E-2</v>
      </c>
    </row>
    <row r="324" spans="1:7" customFormat="1" x14ac:dyDescent="0.25">
      <c r="A324" s="22" t="s">
        <v>1714</v>
      </c>
      <c r="B324" s="39" t="s">
        <v>2917</v>
      </c>
      <c r="C324" s="101">
        <v>0.42522123000000001</v>
      </c>
      <c r="D324" s="101">
        <v>2</v>
      </c>
      <c r="E324" s="28"/>
      <c r="F324" s="106">
        <f t="shared" si="11"/>
        <v>1.0100560342376696E-5</v>
      </c>
      <c r="G324" s="106">
        <f t="shared" si="12"/>
        <v>4.0237400663917111E-5</v>
      </c>
    </row>
    <row r="325" spans="1:7" customFormat="1" x14ac:dyDescent="0.25">
      <c r="A325" s="22" t="s">
        <v>1715</v>
      </c>
      <c r="B325" s="39"/>
      <c r="C325" s="100"/>
      <c r="D325" s="22"/>
      <c r="E325" s="28"/>
      <c r="F325" s="106">
        <f t="shared" si="11"/>
        <v>0</v>
      </c>
      <c r="G325" s="106">
        <f t="shared" si="12"/>
        <v>0</v>
      </c>
    </row>
    <row r="326" spans="1:7" customFormat="1" x14ac:dyDescent="0.25">
      <c r="A326" s="22" t="s">
        <v>1716</v>
      </c>
      <c r="B326" s="39"/>
      <c r="C326" s="100"/>
      <c r="D326" s="22"/>
      <c r="E326" s="28"/>
      <c r="F326" s="106">
        <f t="shared" si="11"/>
        <v>0</v>
      </c>
      <c r="G326" s="106">
        <f t="shared" si="12"/>
        <v>0</v>
      </c>
    </row>
    <row r="327" spans="1:7" customFormat="1" x14ac:dyDescent="0.25">
      <c r="A327" s="22" t="s">
        <v>1717</v>
      </c>
      <c r="B327" s="39" t="s">
        <v>1594</v>
      </c>
      <c r="C327" s="100">
        <v>4111.625573547637</v>
      </c>
      <c r="D327" s="22">
        <v>5301</v>
      </c>
      <c r="E327" s="28"/>
      <c r="F327" s="106">
        <f t="shared" si="11"/>
        <v>9.7666154182558321E-2</v>
      </c>
      <c r="G327" s="106">
        <f t="shared" si="12"/>
        <v>0.10664923045971231</v>
      </c>
    </row>
    <row r="328" spans="1:7" customFormat="1" x14ac:dyDescent="0.25">
      <c r="A328" s="22" t="s">
        <v>1718</v>
      </c>
      <c r="B328" s="39" t="s">
        <v>94</v>
      </c>
      <c r="C328" s="100">
        <f>SUM(C310:C327)</f>
        <v>42098.776264519998</v>
      </c>
      <c r="D328" s="22">
        <f>SUM(D310:D327)</f>
        <v>49705</v>
      </c>
      <c r="E328" s="28"/>
      <c r="F328" s="114">
        <f>SUM(F310:F327)</f>
        <v>0.99999999999999989</v>
      </c>
      <c r="G328" s="114">
        <f>SUM(G310:G327)</f>
        <v>1</v>
      </c>
    </row>
    <row r="329" spans="1:7" customFormat="1" x14ac:dyDescent="0.25">
      <c r="A329" s="22" t="s">
        <v>1571</v>
      </c>
      <c r="B329" s="39"/>
      <c r="C329" s="22"/>
      <c r="D329" s="22"/>
      <c r="E329" s="28"/>
      <c r="F329" s="28"/>
      <c r="G329" s="28"/>
    </row>
    <row r="330" spans="1:7" customFormat="1" x14ac:dyDescent="0.25">
      <c r="A330" s="22" t="s">
        <v>1719</v>
      </c>
      <c r="B330" s="39"/>
      <c r="C330" s="22"/>
      <c r="D330" s="22"/>
      <c r="E330" s="28"/>
      <c r="F330" s="28"/>
      <c r="G330" s="28"/>
    </row>
    <row r="331" spans="1:7" customFormat="1" x14ac:dyDescent="0.25">
      <c r="A331" s="22" t="s">
        <v>1720</v>
      </c>
      <c r="B331" s="39"/>
      <c r="C331" s="22"/>
      <c r="D331" s="22"/>
      <c r="E331" s="28"/>
      <c r="F331" s="28"/>
      <c r="G331" s="28"/>
    </row>
    <row r="332" spans="1:7" customFormat="1" x14ac:dyDescent="0.25">
      <c r="A332" s="42"/>
      <c r="B332" s="42" t="s">
        <v>1855</v>
      </c>
      <c r="C332" s="42" t="s">
        <v>62</v>
      </c>
      <c r="D332" s="42" t="s">
        <v>1200</v>
      </c>
      <c r="E332" s="42"/>
      <c r="F332" s="42" t="s">
        <v>435</v>
      </c>
      <c r="G332" s="42" t="s">
        <v>1459</v>
      </c>
    </row>
    <row r="333" spans="1:7" customFormat="1" x14ac:dyDescent="0.25">
      <c r="A333" s="22" t="s">
        <v>1721</v>
      </c>
      <c r="B333" s="39" t="s">
        <v>1193</v>
      </c>
      <c r="C333" s="100"/>
      <c r="D333" s="22"/>
      <c r="E333" s="28"/>
      <c r="F333" s="106" t="str">
        <f>IF($C$346=0,"",IF(C333="[For completion]","",C333/$C$346))</f>
        <v/>
      </c>
      <c r="G333" s="106" t="str">
        <f>IF($D$346=0,"",IF(D333="[For completion]","",D333/$D$346))</f>
        <v/>
      </c>
    </row>
    <row r="334" spans="1:7" customFormat="1" x14ac:dyDescent="0.25">
      <c r="A334" s="22" t="s">
        <v>1722</v>
      </c>
      <c r="B334" s="39" t="s">
        <v>1194</v>
      </c>
      <c r="C334" s="100"/>
      <c r="D334" s="22"/>
      <c r="E334" s="28"/>
      <c r="F334" s="106" t="str">
        <f t="shared" ref="F334:F345" si="13">IF($C$346=0,"",IF(C334="[For completion]","",C334/$C$346))</f>
        <v/>
      </c>
      <c r="G334" s="106" t="str">
        <f t="shared" ref="G334:G345" si="14">IF($D$346=0,"",IF(D334="[For completion]","",D334/$D$346))</f>
        <v/>
      </c>
    </row>
    <row r="335" spans="1:7" customFormat="1" x14ac:dyDescent="0.25">
      <c r="A335" s="22" t="s">
        <v>1723</v>
      </c>
      <c r="B335" s="39" t="s">
        <v>1873</v>
      </c>
      <c r="C335" s="100"/>
      <c r="D335" s="22"/>
      <c r="E335" s="28"/>
      <c r="F335" s="106" t="str">
        <f t="shared" si="13"/>
        <v/>
      </c>
      <c r="G335" s="106" t="str">
        <f t="shared" si="14"/>
        <v/>
      </c>
    </row>
    <row r="336" spans="1:7" customFormat="1" x14ac:dyDescent="0.25">
      <c r="A336" s="22" t="s">
        <v>1724</v>
      </c>
      <c r="B336" s="39" t="s">
        <v>1195</v>
      </c>
      <c r="C336" s="100"/>
      <c r="D336" s="22"/>
      <c r="E336" s="28"/>
      <c r="F336" s="106" t="str">
        <f t="shared" si="13"/>
        <v/>
      </c>
      <c r="G336" s="106" t="str">
        <f t="shared" si="14"/>
        <v/>
      </c>
    </row>
    <row r="337" spans="1:7" customFormat="1" x14ac:dyDescent="0.25">
      <c r="A337" s="22" t="s">
        <v>1725</v>
      </c>
      <c r="B337" s="39" t="s">
        <v>1196</v>
      </c>
      <c r="C337" s="100"/>
      <c r="D337" s="22"/>
      <c r="E337" s="28"/>
      <c r="F337" s="106" t="str">
        <f t="shared" si="13"/>
        <v/>
      </c>
      <c r="G337" s="106" t="str">
        <f t="shared" si="14"/>
        <v/>
      </c>
    </row>
    <row r="338" spans="1:7" customFormat="1" x14ac:dyDescent="0.25">
      <c r="A338" s="22" t="s">
        <v>1726</v>
      </c>
      <c r="B338" s="39" t="s">
        <v>1197</v>
      </c>
      <c r="C338" s="100"/>
      <c r="D338" s="22"/>
      <c r="E338" s="28"/>
      <c r="F338" s="106" t="str">
        <f t="shared" si="13"/>
        <v/>
      </c>
      <c r="G338" s="106" t="str">
        <f t="shared" si="14"/>
        <v/>
      </c>
    </row>
    <row r="339" spans="1:7" customFormat="1" x14ac:dyDescent="0.25">
      <c r="A339" s="22" t="s">
        <v>1727</v>
      </c>
      <c r="B339" s="39" t="s">
        <v>1198</v>
      </c>
      <c r="C339" s="100"/>
      <c r="D339" s="22"/>
      <c r="E339" s="28"/>
      <c r="F339" s="106" t="str">
        <f t="shared" si="13"/>
        <v/>
      </c>
      <c r="G339" s="106" t="str">
        <f t="shared" si="14"/>
        <v/>
      </c>
    </row>
    <row r="340" spans="1:7" customFormat="1" x14ac:dyDescent="0.25">
      <c r="A340" s="22" t="s">
        <v>1728</v>
      </c>
      <c r="B340" s="39" t="s">
        <v>1199</v>
      </c>
      <c r="C340" s="100"/>
      <c r="D340" s="22"/>
      <c r="E340" s="28"/>
      <c r="F340" s="106" t="str">
        <f t="shared" si="13"/>
        <v/>
      </c>
      <c r="G340" s="106" t="str">
        <f t="shared" si="14"/>
        <v/>
      </c>
    </row>
    <row r="341" spans="1:7" customFormat="1" x14ac:dyDescent="0.25">
      <c r="A341" s="22" t="s">
        <v>1729</v>
      </c>
      <c r="B341" s="39" t="s">
        <v>2247</v>
      </c>
      <c r="C341" s="100"/>
      <c r="D341" s="22"/>
      <c r="E341" s="28"/>
      <c r="F341" s="106" t="str">
        <f t="shared" si="13"/>
        <v/>
      </c>
      <c r="G341" s="106" t="str">
        <f t="shared" si="14"/>
        <v/>
      </c>
    </row>
    <row r="342" spans="1:7" customFormat="1" x14ac:dyDescent="0.25">
      <c r="A342" s="22" t="s">
        <v>1730</v>
      </c>
      <c r="B342" s="22" t="s">
        <v>2250</v>
      </c>
      <c r="C342" s="100"/>
      <c r="D342" s="22"/>
      <c r="F342" s="106" t="str">
        <f t="shared" si="13"/>
        <v/>
      </c>
      <c r="G342" s="106" t="str">
        <f t="shared" si="14"/>
        <v/>
      </c>
    </row>
    <row r="343" spans="1:7" customFormat="1" x14ac:dyDescent="0.25">
      <c r="A343" s="22" t="s">
        <v>1731</v>
      </c>
      <c r="B343" s="22" t="s">
        <v>2248</v>
      </c>
      <c r="C343" s="100"/>
      <c r="D343" s="22"/>
      <c r="F343" s="106" t="str">
        <f t="shared" si="13"/>
        <v/>
      </c>
      <c r="G343" s="106" t="str">
        <f t="shared" si="14"/>
        <v/>
      </c>
    </row>
    <row r="344" spans="1:7" customFormat="1" x14ac:dyDescent="0.25">
      <c r="A344" s="22" t="s">
        <v>2244</v>
      </c>
      <c r="B344" s="39" t="s">
        <v>2249</v>
      </c>
      <c r="C344" s="100"/>
      <c r="D344" s="22"/>
      <c r="E344" s="28"/>
      <c r="F344" s="106" t="str">
        <f t="shared" si="13"/>
        <v/>
      </c>
      <c r="G344" s="106" t="str">
        <f t="shared" si="14"/>
        <v/>
      </c>
    </row>
    <row r="345" spans="1:7" customFormat="1" x14ac:dyDescent="0.25">
      <c r="A345" s="22" t="s">
        <v>2245</v>
      </c>
      <c r="B345" s="22" t="s">
        <v>1594</v>
      </c>
      <c r="C345" s="100"/>
      <c r="D345" s="22"/>
      <c r="F345" s="106" t="str">
        <f t="shared" si="13"/>
        <v/>
      </c>
      <c r="G345" s="106" t="str">
        <f t="shared" si="14"/>
        <v/>
      </c>
    </row>
    <row r="346" spans="1:7" customFormat="1" x14ac:dyDescent="0.25">
      <c r="A346" s="22" t="s">
        <v>2246</v>
      </c>
      <c r="B346" s="39" t="s">
        <v>94</v>
      </c>
      <c r="C346" s="100">
        <f>SUM(C333:C345)</f>
        <v>0</v>
      </c>
      <c r="D346" s="22">
        <f>SUM(D333:D345)</f>
        <v>0</v>
      </c>
      <c r="E346" s="28"/>
      <c r="F346" s="114">
        <f>SUM(F333:F345)</f>
        <v>0</v>
      </c>
      <c r="G346" s="114">
        <f>SUM(G333:G345)</f>
        <v>0</v>
      </c>
    </row>
    <row r="347" spans="1:7" customFormat="1" x14ac:dyDescent="0.25">
      <c r="A347" s="22" t="s">
        <v>1732</v>
      </c>
      <c r="B347" s="39"/>
      <c r="C347" s="100"/>
      <c r="D347" s="22"/>
      <c r="E347" s="28"/>
      <c r="F347" s="114"/>
      <c r="G347" s="114"/>
    </row>
    <row r="348" spans="1:7" customFormat="1" x14ac:dyDescent="0.25">
      <c r="A348" s="22" t="s">
        <v>2251</v>
      </c>
      <c r="B348" s="39"/>
      <c r="C348" s="100"/>
      <c r="D348" s="22"/>
      <c r="E348" s="28"/>
      <c r="F348" s="114"/>
      <c r="G348" s="114"/>
    </row>
    <row r="349" spans="1:7" customFormat="1" x14ac:dyDescent="0.25">
      <c r="A349" s="22" t="s">
        <v>2252</v>
      </c>
    </row>
    <row r="350" spans="1:7" customFormat="1" x14ac:dyDescent="0.25">
      <c r="A350" s="22" t="s">
        <v>2253</v>
      </c>
    </row>
    <row r="351" spans="1:7" customFormat="1" x14ac:dyDescent="0.25">
      <c r="A351" s="22" t="s">
        <v>2254</v>
      </c>
      <c r="B351" s="39"/>
      <c r="C351" s="100"/>
      <c r="D351" s="22"/>
      <c r="E351" s="28"/>
      <c r="F351" s="114"/>
      <c r="G351" s="114"/>
    </row>
    <row r="352" spans="1:7" customFormat="1" x14ac:dyDescent="0.25">
      <c r="A352" s="22" t="s">
        <v>2255</v>
      </c>
      <c r="B352" s="39"/>
      <c r="C352" s="100"/>
      <c r="D352" s="22"/>
      <c r="E352" s="28"/>
      <c r="F352" s="114"/>
      <c r="G352" s="114"/>
    </row>
    <row r="353" spans="1:7" customFormat="1" x14ac:dyDescent="0.25">
      <c r="A353" s="22" t="s">
        <v>2256</v>
      </c>
      <c r="B353" s="39"/>
      <c r="C353" s="100"/>
      <c r="D353" s="22"/>
      <c r="E353" s="28"/>
      <c r="F353" s="114"/>
      <c r="G353" s="114"/>
    </row>
    <row r="354" spans="1:7" customFormat="1" x14ac:dyDescent="0.25">
      <c r="A354" s="22" t="s">
        <v>2257</v>
      </c>
      <c r="B354" s="39"/>
      <c r="C354" s="100"/>
      <c r="D354" s="22"/>
      <c r="E354" s="28"/>
      <c r="F354" s="114"/>
      <c r="G354" s="114"/>
    </row>
    <row r="355" spans="1:7" customFormat="1" x14ac:dyDescent="0.25">
      <c r="A355" s="22" t="s">
        <v>2258</v>
      </c>
      <c r="B355" s="39"/>
      <c r="C355" s="22"/>
      <c r="D355" s="22"/>
      <c r="E355" s="28"/>
      <c r="F355" s="28"/>
      <c r="G355" s="28"/>
    </row>
    <row r="356" spans="1:7" customFormat="1" x14ac:dyDescent="0.25">
      <c r="A356" s="22" t="s">
        <v>2274</v>
      </c>
      <c r="B356" s="39"/>
      <c r="C356" s="22"/>
      <c r="D356" s="22"/>
      <c r="E356" s="28"/>
      <c r="F356" s="28"/>
      <c r="G356" s="28"/>
    </row>
    <row r="357" spans="1:7" customFormat="1" x14ac:dyDescent="0.25">
      <c r="A357" s="42"/>
      <c r="B357" s="42" t="s">
        <v>1856</v>
      </c>
      <c r="C357" s="42" t="s">
        <v>62</v>
      </c>
      <c r="D357" s="42" t="s">
        <v>1200</v>
      </c>
      <c r="E357" s="42"/>
      <c r="F357" s="42" t="s">
        <v>435</v>
      </c>
      <c r="G357" s="42" t="s">
        <v>1459</v>
      </c>
    </row>
    <row r="358" spans="1:7" customFormat="1" x14ac:dyDescent="0.25">
      <c r="A358" s="22" t="s">
        <v>2049</v>
      </c>
      <c r="B358" s="39" t="s">
        <v>1582</v>
      </c>
      <c r="C358" s="100"/>
      <c r="D358" s="22"/>
      <c r="E358" s="28"/>
      <c r="F358" s="106" t="str">
        <f>IF($C$365=0,"",IF(C358="[For completion]","",C358/$C$365))</f>
        <v/>
      </c>
      <c r="G358" s="106" t="str">
        <f>IF($D$365=0,"",IF(D358="[For completion]","",D358/$D$365))</f>
        <v/>
      </c>
    </row>
    <row r="359" spans="1:7" customFormat="1" x14ac:dyDescent="0.25">
      <c r="A359" s="22" t="s">
        <v>2050</v>
      </c>
      <c r="B359" s="120" t="s">
        <v>1583</v>
      </c>
      <c r="C359" s="100"/>
      <c r="D359" s="22"/>
      <c r="E359" s="28"/>
      <c r="F359" s="106" t="str">
        <f t="shared" ref="F359:F364" si="15">IF($C$365=0,"",IF(C359="[For completion]","",C359/$C$365))</f>
        <v/>
      </c>
      <c r="G359" s="106" t="str">
        <f t="shared" ref="G359:G364" si="16">IF($D$365=0,"",IF(D359="[For completion]","",D359/$D$365))</f>
        <v/>
      </c>
    </row>
    <row r="360" spans="1:7" customFormat="1" x14ac:dyDescent="0.25">
      <c r="A360" s="22" t="s">
        <v>2051</v>
      </c>
      <c r="B360" s="39" t="s">
        <v>1584</v>
      </c>
      <c r="C360" s="100"/>
      <c r="D360" s="22"/>
      <c r="E360" s="28"/>
      <c r="F360" s="106" t="str">
        <f t="shared" si="15"/>
        <v/>
      </c>
      <c r="G360" s="106" t="str">
        <f t="shared" si="16"/>
        <v/>
      </c>
    </row>
    <row r="361" spans="1:7" customFormat="1" x14ac:dyDescent="0.25">
      <c r="A361" s="22" t="s">
        <v>2052</v>
      </c>
      <c r="B361" s="39" t="s">
        <v>1585</v>
      </c>
      <c r="C361" s="100"/>
      <c r="D361" s="22"/>
      <c r="E361" s="28"/>
      <c r="F361" s="106" t="str">
        <f t="shared" si="15"/>
        <v/>
      </c>
      <c r="G361" s="106" t="str">
        <f t="shared" si="16"/>
        <v/>
      </c>
    </row>
    <row r="362" spans="1:7" customFormat="1" x14ac:dyDescent="0.25">
      <c r="A362" s="22" t="s">
        <v>2053</v>
      </c>
      <c r="B362" s="39" t="s">
        <v>1586</v>
      </c>
      <c r="C362" s="100"/>
      <c r="D362" s="22"/>
      <c r="E362" s="28"/>
      <c r="F362" s="106" t="str">
        <f t="shared" si="15"/>
        <v/>
      </c>
      <c r="G362" s="106" t="str">
        <f t="shared" si="16"/>
        <v/>
      </c>
    </row>
    <row r="363" spans="1:7" customFormat="1" x14ac:dyDescent="0.25">
      <c r="A363" s="22" t="s">
        <v>2054</v>
      </c>
      <c r="B363" s="39" t="s">
        <v>1587</v>
      </c>
      <c r="C363" s="100"/>
      <c r="D363" s="22"/>
      <c r="E363" s="28"/>
      <c r="F363" s="106" t="str">
        <f t="shared" si="15"/>
        <v/>
      </c>
      <c r="G363" s="106" t="str">
        <f t="shared" si="16"/>
        <v/>
      </c>
    </row>
    <row r="364" spans="1:7" customFormat="1" x14ac:dyDescent="0.25">
      <c r="A364" s="22" t="s">
        <v>2055</v>
      </c>
      <c r="B364" s="39" t="s">
        <v>1201</v>
      </c>
      <c r="C364" s="100"/>
      <c r="D364" s="22"/>
      <c r="E364" s="28"/>
      <c r="F364" s="106" t="str">
        <f t="shared" si="15"/>
        <v/>
      </c>
      <c r="G364" s="106" t="str">
        <f t="shared" si="16"/>
        <v/>
      </c>
    </row>
    <row r="365" spans="1:7" customFormat="1" x14ac:dyDescent="0.25">
      <c r="A365" s="22" t="s">
        <v>2056</v>
      </c>
      <c r="B365" s="39" t="s">
        <v>94</v>
      </c>
      <c r="C365" s="100">
        <f>SUM(C358:C364)</f>
        <v>0</v>
      </c>
      <c r="D365" s="22">
        <f>SUM(D358:D364)</f>
        <v>0</v>
      </c>
      <c r="E365" s="28"/>
      <c r="F365" s="114">
        <f>SUM(F358:F364)</f>
        <v>0</v>
      </c>
      <c r="G365" s="114">
        <f>SUM(G358:G364)</f>
        <v>0</v>
      </c>
    </row>
    <row r="366" spans="1:7" customFormat="1" x14ac:dyDescent="0.25">
      <c r="A366" s="22" t="s">
        <v>1733</v>
      </c>
      <c r="B366" s="39"/>
      <c r="C366" s="22"/>
      <c r="D366" s="22"/>
      <c r="E366" s="28"/>
      <c r="F366" s="28"/>
      <c r="G366" s="28"/>
    </row>
    <row r="367" spans="1:7" customFormat="1" x14ac:dyDescent="0.25">
      <c r="A367" s="42"/>
      <c r="B367" s="42" t="s">
        <v>1857</v>
      </c>
      <c r="C367" s="42" t="s">
        <v>62</v>
      </c>
      <c r="D367" s="42" t="s">
        <v>1200</v>
      </c>
      <c r="E367" s="42"/>
      <c r="F367" s="42" t="s">
        <v>435</v>
      </c>
      <c r="G367" s="42" t="s">
        <v>1459</v>
      </c>
    </row>
    <row r="368" spans="1:7" customFormat="1" x14ac:dyDescent="0.25">
      <c r="A368" s="22" t="s">
        <v>2057</v>
      </c>
      <c r="B368" s="39" t="s">
        <v>1774</v>
      </c>
      <c r="C368" s="100"/>
      <c r="D368" s="22"/>
      <c r="E368" s="28"/>
      <c r="F368" s="106" t="str">
        <f>IF($C$372=0,"",IF(C368="[For completion]","",C368/$C$372))</f>
        <v/>
      </c>
      <c r="G368" s="106" t="str">
        <f>IF($D$372=0,"",IF(D368="[For completion]","",D368/$D$372))</f>
        <v/>
      </c>
    </row>
    <row r="369" spans="1:7" customFormat="1" x14ac:dyDescent="0.25">
      <c r="A369" s="22" t="s">
        <v>2058</v>
      </c>
      <c r="B369" s="120" t="s">
        <v>1821</v>
      </c>
      <c r="C369" s="100"/>
      <c r="D369" s="22"/>
      <c r="E369" s="28"/>
      <c r="F369" s="106" t="str">
        <f>IF($C$372=0,"",IF(C369="[For completion]","",C369/$C$372))</f>
        <v/>
      </c>
      <c r="G369" s="106" t="str">
        <f>IF($D$372=0,"",IF(D369="[For completion]","",D369/$D$372))</f>
        <v/>
      </c>
    </row>
    <row r="370" spans="1:7" customFormat="1" x14ac:dyDescent="0.25">
      <c r="A370" s="22" t="s">
        <v>2059</v>
      </c>
      <c r="B370" s="39" t="s">
        <v>1201</v>
      </c>
      <c r="C370" s="100"/>
      <c r="D370" s="22"/>
      <c r="E370" s="28"/>
      <c r="F370" s="106" t="str">
        <f>IF($C$372=0,"",IF(C370="[For completion]","",C370/$C$372))</f>
        <v/>
      </c>
      <c r="G370" s="106" t="str">
        <f>IF($D$372=0,"",IF(D370="[For completion]","",D370/$D$372))</f>
        <v/>
      </c>
    </row>
    <row r="371" spans="1:7" customFormat="1" x14ac:dyDescent="0.25">
      <c r="A371" s="22" t="s">
        <v>2060</v>
      </c>
      <c r="B371" s="22" t="s">
        <v>1594</v>
      </c>
      <c r="C371" s="100"/>
      <c r="D371" s="22"/>
      <c r="E371" s="28"/>
      <c r="F371" s="106" t="str">
        <f>IF($C$372=0,"",IF(C371="[For completion]","",C371/$C$372))</f>
        <v/>
      </c>
      <c r="G371" s="106" t="str">
        <f>IF($D$372=0,"",IF(D371="[For completion]","",D371/$D$372))</f>
        <v/>
      </c>
    </row>
    <row r="372" spans="1:7" customFormat="1" x14ac:dyDescent="0.25">
      <c r="A372" s="22" t="s">
        <v>2061</v>
      </c>
      <c r="B372" s="39" t="s">
        <v>94</v>
      </c>
      <c r="C372" s="100">
        <f>SUM(C368:C371)</f>
        <v>0</v>
      </c>
      <c r="D372" s="22">
        <f>SUM(D368:D371)</f>
        <v>0</v>
      </c>
      <c r="E372" s="28"/>
      <c r="F372" s="114">
        <f>SUM(F368:F371)</f>
        <v>0</v>
      </c>
      <c r="G372" s="114">
        <f>SUM(G368:G371)</f>
        <v>0</v>
      </c>
    </row>
    <row r="373" spans="1:7" customFormat="1" x14ac:dyDescent="0.25">
      <c r="A373" s="22" t="s">
        <v>2062</v>
      </c>
      <c r="B373" s="39"/>
      <c r="C373" s="22"/>
      <c r="D373" s="22"/>
      <c r="E373" s="28"/>
      <c r="F373" s="28"/>
      <c r="G373" s="28"/>
    </row>
    <row r="374" spans="1:7" customFormat="1" x14ac:dyDescent="0.25">
      <c r="A374" s="42"/>
      <c r="B374" s="42" t="s">
        <v>2238</v>
      </c>
      <c r="C374" s="42" t="s">
        <v>2235</v>
      </c>
      <c r="D374" s="42" t="s">
        <v>2236</v>
      </c>
      <c r="E374" s="42"/>
      <c r="F374" s="42" t="s">
        <v>2237</v>
      </c>
      <c r="G374" s="42"/>
    </row>
    <row r="375" spans="1:7" customFormat="1" x14ac:dyDescent="0.25">
      <c r="A375" s="22" t="s">
        <v>2063</v>
      </c>
      <c r="B375" s="39" t="s">
        <v>1582</v>
      </c>
      <c r="C375" s="469">
        <v>62752.401495272097</v>
      </c>
      <c r="D375" s="470">
        <v>25081.7484837704</v>
      </c>
      <c r="E375" s="20"/>
      <c r="F375" s="471">
        <v>18.3880026897824</v>
      </c>
      <c r="G375" s="106" t="str">
        <f>IF($D$393=0,"",IF(D375="[For completion]","",D375/$D$393))</f>
        <v/>
      </c>
    </row>
    <row r="376" spans="1:7" customFormat="1" x14ac:dyDescent="0.25">
      <c r="A376" s="22" t="s">
        <v>2064</v>
      </c>
      <c r="B376" s="39" t="s">
        <v>1583</v>
      </c>
      <c r="C376" s="469">
        <v>2956.0263216339499</v>
      </c>
      <c r="D376" s="470">
        <v>1374.50340150531</v>
      </c>
      <c r="E376" s="20"/>
      <c r="F376" s="471">
        <v>8.8280115144501803</v>
      </c>
      <c r="G376" s="106" t="str">
        <f t="shared" ref="G376:G393" si="17">IF($D$393=0,"",IF(D376="[For completion]","",D376/$D$393))</f>
        <v/>
      </c>
    </row>
    <row r="377" spans="1:7" customFormat="1" x14ac:dyDescent="0.25">
      <c r="A377" s="22" t="s">
        <v>2065</v>
      </c>
      <c r="B377" s="39" t="s">
        <v>1584</v>
      </c>
      <c r="C377" s="165"/>
      <c r="D377" s="22"/>
      <c r="E377" s="20"/>
      <c r="F377" s="131"/>
      <c r="G377" s="106" t="str">
        <f t="shared" si="17"/>
        <v/>
      </c>
    </row>
    <row r="378" spans="1:7" customFormat="1" x14ac:dyDescent="0.25">
      <c r="A378" s="22" t="s">
        <v>2066</v>
      </c>
      <c r="B378" s="39" t="s">
        <v>1585</v>
      </c>
      <c r="C378" s="469">
        <v>5734.5332072671399</v>
      </c>
      <c r="D378" s="470">
        <v>2228.8182326399001</v>
      </c>
      <c r="E378" s="20"/>
      <c r="F378" s="471">
        <v>14.517686910382199</v>
      </c>
      <c r="G378" s="106" t="str">
        <f t="shared" si="17"/>
        <v/>
      </c>
    </row>
    <row r="379" spans="1:7" customFormat="1" x14ac:dyDescent="0.25">
      <c r="A379" s="22" t="s">
        <v>2067</v>
      </c>
      <c r="B379" s="39" t="s">
        <v>1586</v>
      </c>
      <c r="C379" s="165"/>
      <c r="D379" s="22"/>
      <c r="E379" s="20"/>
      <c r="F379" s="131"/>
      <c r="G379" s="106" t="str">
        <f t="shared" si="17"/>
        <v/>
      </c>
    </row>
    <row r="380" spans="1:7" customFormat="1" x14ac:dyDescent="0.25">
      <c r="A380" s="22" t="s">
        <v>2068</v>
      </c>
      <c r="B380" s="39" t="s">
        <v>1587</v>
      </c>
      <c r="C380" s="165"/>
      <c r="D380" s="22"/>
      <c r="E380" s="20"/>
      <c r="F380" s="131"/>
      <c r="G380" s="106" t="str">
        <f t="shared" si="17"/>
        <v/>
      </c>
    </row>
    <row r="381" spans="1:7" customFormat="1" x14ac:dyDescent="0.25">
      <c r="A381" s="22" t="s">
        <v>2069</v>
      </c>
      <c r="B381" s="39" t="s">
        <v>1201</v>
      </c>
      <c r="C381" s="469">
        <v>4427.0367388405903</v>
      </c>
      <c r="D381" s="470">
        <v>1782.2633972845899</v>
      </c>
      <c r="E381" s="20"/>
      <c r="F381" s="471">
        <v>8.76837477382435</v>
      </c>
      <c r="G381" s="106" t="str">
        <f t="shared" si="17"/>
        <v/>
      </c>
    </row>
    <row r="382" spans="1:7" customFormat="1" x14ac:dyDescent="0.25">
      <c r="A382" s="22" t="s">
        <v>2070</v>
      </c>
      <c r="B382" s="39" t="s">
        <v>1594</v>
      </c>
      <c r="C382" s="165"/>
      <c r="D382" s="22"/>
      <c r="E382" s="20"/>
      <c r="F382" s="131"/>
      <c r="G382" s="106" t="str">
        <f t="shared" si="17"/>
        <v/>
      </c>
    </row>
    <row r="383" spans="1:7" customFormat="1" x14ac:dyDescent="0.25">
      <c r="A383" s="22" t="s">
        <v>2071</v>
      </c>
      <c r="B383" s="39" t="s">
        <v>94</v>
      </c>
      <c r="C383" s="100">
        <v>75869.997763013773</v>
      </c>
      <c r="D383" s="100">
        <v>30467.3335152002</v>
      </c>
      <c r="E383" s="20"/>
      <c r="F383" s="22"/>
      <c r="G383" s="106" t="str">
        <f t="shared" si="17"/>
        <v/>
      </c>
    </row>
    <row r="384" spans="1:7" customFormat="1" x14ac:dyDescent="0.25">
      <c r="A384" s="22" t="s">
        <v>2072</v>
      </c>
      <c r="B384" s="39" t="s">
        <v>2234</v>
      </c>
      <c r="C384" s="22"/>
      <c r="D384" s="22"/>
      <c r="E384" s="22"/>
      <c r="F384" s="131">
        <v>16.3</v>
      </c>
      <c r="G384" s="106" t="str">
        <f t="shared" si="17"/>
        <v/>
      </c>
    </row>
    <row r="385" spans="1:7" customFormat="1" x14ac:dyDescent="0.25">
      <c r="A385" s="22" t="s">
        <v>2073</v>
      </c>
      <c r="B385" s="39"/>
      <c r="C385" s="100"/>
      <c r="D385" s="22"/>
      <c r="E385" s="20"/>
      <c r="F385" s="106"/>
      <c r="G385" s="106" t="str">
        <f t="shared" si="17"/>
        <v/>
      </c>
    </row>
    <row r="386" spans="1:7" customFormat="1" x14ac:dyDescent="0.25">
      <c r="A386" s="22" t="s">
        <v>2074</v>
      </c>
      <c r="B386" s="39"/>
      <c r="C386" s="100"/>
      <c r="D386" s="22"/>
      <c r="E386" s="20"/>
      <c r="F386" s="106"/>
      <c r="G386" s="106" t="str">
        <f t="shared" si="17"/>
        <v/>
      </c>
    </row>
    <row r="387" spans="1:7" customFormat="1" x14ac:dyDescent="0.25">
      <c r="A387" s="22" t="s">
        <v>2075</v>
      </c>
      <c r="B387" s="39"/>
      <c r="C387" s="100"/>
      <c r="D387" s="22"/>
      <c r="E387" s="20"/>
      <c r="F387" s="106"/>
      <c r="G387" s="106" t="str">
        <f t="shared" si="17"/>
        <v/>
      </c>
    </row>
    <row r="388" spans="1:7" customFormat="1" x14ac:dyDescent="0.25">
      <c r="A388" s="22" t="s">
        <v>2076</v>
      </c>
      <c r="B388" s="39"/>
      <c r="C388" s="100"/>
      <c r="D388" s="22"/>
      <c r="E388" s="20"/>
      <c r="F388" s="106"/>
      <c r="G388" s="106" t="str">
        <f t="shared" si="17"/>
        <v/>
      </c>
    </row>
    <row r="389" spans="1:7" customFormat="1" x14ac:dyDescent="0.25">
      <c r="A389" s="22" t="s">
        <v>2077</v>
      </c>
      <c r="B389" s="39"/>
      <c r="C389" s="100"/>
      <c r="D389" s="22"/>
      <c r="E389" s="20"/>
      <c r="F389" s="106"/>
      <c r="G389" s="106" t="str">
        <f t="shared" si="17"/>
        <v/>
      </c>
    </row>
    <row r="390" spans="1:7" customFormat="1" x14ac:dyDescent="0.25">
      <c r="A390" s="22" t="s">
        <v>2078</v>
      </c>
      <c r="B390" s="39"/>
      <c r="C390" s="100"/>
      <c r="D390" s="22"/>
      <c r="E390" s="20"/>
      <c r="F390" s="106"/>
      <c r="G390" s="106" t="str">
        <f t="shared" si="17"/>
        <v/>
      </c>
    </row>
    <row r="391" spans="1:7" customFormat="1" x14ac:dyDescent="0.25">
      <c r="A391" s="22" t="s">
        <v>2079</v>
      </c>
      <c r="B391" s="39"/>
      <c r="C391" s="100"/>
      <c r="D391" s="22"/>
      <c r="E391" s="20"/>
      <c r="F391" s="106"/>
      <c r="G391" s="106" t="str">
        <f t="shared" si="17"/>
        <v/>
      </c>
    </row>
    <row r="392" spans="1:7" customFormat="1" x14ac:dyDescent="0.25">
      <c r="A392" s="22" t="s">
        <v>2080</v>
      </c>
      <c r="B392" s="39"/>
      <c r="C392" s="100"/>
      <c r="D392" s="22"/>
      <c r="E392" s="20"/>
      <c r="F392" s="106"/>
      <c r="G392" s="106" t="str">
        <f t="shared" si="17"/>
        <v/>
      </c>
    </row>
    <row r="393" spans="1:7" customFormat="1" x14ac:dyDescent="0.25">
      <c r="A393" s="22" t="s">
        <v>2081</v>
      </c>
      <c r="B393" s="39"/>
      <c r="C393" s="100"/>
      <c r="D393" s="22"/>
      <c r="E393" s="20"/>
      <c r="F393" s="106"/>
      <c r="G393" s="106" t="str">
        <f t="shared" si="17"/>
        <v/>
      </c>
    </row>
    <row r="394" spans="1:7" customFormat="1" x14ac:dyDescent="0.25">
      <c r="A394" s="22" t="s">
        <v>2082</v>
      </c>
      <c r="B394" s="22"/>
      <c r="C394" s="154"/>
      <c r="D394" s="22"/>
      <c r="E394" s="20"/>
      <c r="F394" s="20"/>
      <c r="G394" s="20"/>
    </row>
    <row r="395" spans="1:7" customFormat="1" x14ac:dyDescent="0.25">
      <c r="A395" s="22" t="s">
        <v>2083</v>
      </c>
      <c r="B395" s="22"/>
      <c r="C395" s="154"/>
      <c r="D395" s="22"/>
      <c r="E395" s="20"/>
      <c r="F395" s="20"/>
      <c r="G395" s="20"/>
    </row>
    <row r="396" spans="1:7" customFormat="1" x14ac:dyDescent="0.25">
      <c r="A396" s="22" t="s">
        <v>2084</v>
      </c>
      <c r="B396" s="22"/>
      <c r="C396" s="154"/>
      <c r="D396" s="22"/>
      <c r="E396" s="20"/>
      <c r="F396" s="20"/>
      <c r="G396" s="20"/>
    </row>
    <row r="397" spans="1:7" customFormat="1" x14ac:dyDescent="0.25">
      <c r="A397" s="22" t="s">
        <v>2085</v>
      </c>
      <c r="B397" s="22"/>
      <c r="C397" s="154"/>
      <c r="D397" s="22"/>
      <c r="E397" s="20"/>
      <c r="F397" s="20"/>
      <c r="G397" s="20"/>
    </row>
    <row r="398" spans="1:7" customFormat="1" x14ac:dyDescent="0.25">
      <c r="A398" s="22" t="s">
        <v>2086</v>
      </c>
      <c r="B398" s="22"/>
      <c r="C398" s="154"/>
      <c r="D398" s="22"/>
      <c r="E398" s="20"/>
      <c r="F398" s="20"/>
      <c r="G398" s="20"/>
    </row>
    <row r="399" spans="1:7" customFormat="1" x14ac:dyDescent="0.25">
      <c r="A399" s="22" t="s">
        <v>2087</v>
      </c>
      <c r="B399" s="22"/>
      <c r="C399" s="154"/>
      <c r="D399" s="22"/>
      <c r="E399" s="20"/>
      <c r="F399" s="20"/>
      <c r="G399" s="20"/>
    </row>
    <row r="400" spans="1:7" customFormat="1" x14ac:dyDescent="0.25">
      <c r="A400" s="22" t="s">
        <v>2088</v>
      </c>
      <c r="B400" s="22"/>
      <c r="C400" s="154"/>
      <c r="D400" s="22"/>
      <c r="E400" s="20"/>
      <c r="F400" s="20"/>
      <c r="G400" s="20"/>
    </row>
    <row r="401" spans="1:7" customFormat="1" x14ac:dyDescent="0.25">
      <c r="A401" s="22" t="s">
        <v>2089</v>
      </c>
      <c r="B401" s="22"/>
      <c r="C401" s="154"/>
      <c r="D401" s="22"/>
      <c r="E401" s="20"/>
      <c r="F401" s="20"/>
      <c r="G401" s="20"/>
    </row>
    <row r="402" spans="1:7" customFormat="1" x14ac:dyDescent="0.25">
      <c r="A402" s="22" t="s">
        <v>2090</v>
      </c>
      <c r="B402" s="22"/>
      <c r="C402" s="154"/>
      <c r="D402" s="22"/>
      <c r="E402" s="20"/>
      <c r="F402" s="20"/>
      <c r="G402" s="20"/>
    </row>
    <row r="403" spans="1:7" customFormat="1" x14ac:dyDescent="0.25">
      <c r="A403" s="22" t="s">
        <v>2091</v>
      </c>
      <c r="B403" s="22"/>
      <c r="C403" s="154"/>
      <c r="D403" s="22"/>
      <c r="E403" s="20"/>
      <c r="F403" s="20"/>
      <c r="G403" s="20"/>
    </row>
    <row r="404" spans="1:7" customFormat="1" x14ac:dyDescent="0.25">
      <c r="A404" s="22" t="s">
        <v>2092</v>
      </c>
      <c r="B404" s="22"/>
      <c r="C404" s="154"/>
      <c r="D404" s="22"/>
      <c r="E404" s="20"/>
      <c r="F404" s="20"/>
      <c r="G404" s="20"/>
    </row>
    <row r="405" spans="1:7" customFormat="1" x14ac:dyDescent="0.25">
      <c r="A405" s="22" t="s">
        <v>2093</v>
      </c>
      <c r="B405" s="22"/>
      <c r="C405" s="154"/>
      <c r="D405" s="22"/>
      <c r="E405" s="20"/>
      <c r="F405" s="20"/>
      <c r="G405" s="20"/>
    </row>
    <row r="406" spans="1:7" customFormat="1" x14ac:dyDescent="0.25">
      <c r="A406" s="22" t="s">
        <v>2094</v>
      </c>
      <c r="B406" s="22"/>
      <c r="C406" s="154"/>
      <c r="D406" s="22"/>
      <c r="E406" s="20"/>
      <c r="F406" s="20"/>
      <c r="G406" s="20"/>
    </row>
    <row r="407" spans="1:7" customFormat="1" x14ac:dyDescent="0.25">
      <c r="A407" s="22" t="s">
        <v>2095</v>
      </c>
      <c r="B407" s="22"/>
      <c r="C407" s="154"/>
      <c r="D407" s="22"/>
      <c r="E407" s="20"/>
      <c r="F407" s="20"/>
      <c r="G407" s="20"/>
    </row>
    <row r="408" spans="1:7" customFormat="1" x14ac:dyDescent="0.25">
      <c r="A408" s="22" t="s">
        <v>2096</v>
      </c>
      <c r="B408" s="22"/>
      <c r="C408" s="154"/>
      <c r="D408" s="22"/>
      <c r="E408" s="20"/>
      <c r="F408" s="20"/>
      <c r="G408" s="20"/>
    </row>
    <row r="409" spans="1:7" customFormat="1" x14ac:dyDescent="0.25">
      <c r="A409" s="22" t="s">
        <v>2097</v>
      </c>
      <c r="B409" s="22"/>
      <c r="C409" s="154"/>
      <c r="D409" s="22"/>
      <c r="E409" s="20"/>
      <c r="F409" s="20"/>
      <c r="G409" s="20"/>
    </row>
    <row r="410" spans="1:7" customFormat="1" x14ac:dyDescent="0.25">
      <c r="A410" s="22" t="s">
        <v>2098</v>
      </c>
      <c r="B410" s="22"/>
      <c r="C410" s="154"/>
      <c r="D410" s="22"/>
      <c r="E410" s="20"/>
      <c r="F410" s="20"/>
      <c r="G410" s="20"/>
    </row>
    <row r="411" spans="1:7" customFormat="1" x14ac:dyDescent="0.25">
      <c r="A411" s="22" t="s">
        <v>2099</v>
      </c>
      <c r="B411" s="22"/>
      <c r="C411" s="154"/>
      <c r="D411" s="22"/>
      <c r="E411" s="20"/>
      <c r="F411" s="20"/>
      <c r="G411" s="20"/>
    </row>
    <row r="412" spans="1:7" customFormat="1" x14ac:dyDescent="0.25">
      <c r="A412" s="22" t="s">
        <v>2100</v>
      </c>
      <c r="B412" s="22"/>
      <c r="C412" s="154"/>
      <c r="D412" s="22"/>
      <c r="E412" s="20"/>
      <c r="F412" s="20"/>
      <c r="G412" s="20"/>
    </row>
    <row r="413" spans="1:7" customFormat="1" x14ac:dyDescent="0.25">
      <c r="A413" s="22" t="s">
        <v>2101</v>
      </c>
      <c r="B413" s="22"/>
      <c r="C413" s="154"/>
      <c r="D413" s="22"/>
      <c r="E413" s="20"/>
      <c r="F413" s="20"/>
      <c r="G413" s="20"/>
    </row>
    <row r="414" spans="1:7" customFormat="1" x14ac:dyDescent="0.25">
      <c r="A414" s="22" t="s">
        <v>2102</v>
      </c>
      <c r="B414" s="22"/>
      <c r="C414" s="154"/>
      <c r="D414" s="22"/>
      <c r="E414" s="20"/>
      <c r="F414" s="20"/>
      <c r="G414" s="20"/>
    </row>
    <row r="415" spans="1:7" customFormat="1" x14ac:dyDescent="0.25">
      <c r="A415" s="22" t="s">
        <v>2103</v>
      </c>
      <c r="B415" s="22"/>
      <c r="C415" s="154"/>
      <c r="D415" s="22"/>
      <c r="E415" s="20"/>
      <c r="F415" s="20"/>
      <c r="G415" s="20"/>
    </row>
    <row r="416" spans="1:7" customFormat="1" x14ac:dyDescent="0.25">
      <c r="A416" s="22" t="s">
        <v>2104</v>
      </c>
      <c r="B416" s="22"/>
      <c r="C416" s="154"/>
      <c r="D416" s="22"/>
      <c r="E416" s="20"/>
      <c r="F416" s="20"/>
      <c r="G416" s="20"/>
    </row>
    <row r="417" spans="1:7" customFormat="1" x14ac:dyDescent="0.25">
      <c r="A417" s="22" t="s">
        <v>2105</v>
      </c>
      <c r="B417" s="22"/>
      <c r="C417" s="154"/>
      <c r="D417" s="22"/>
      <c r="E417" s="20"/>
      <c r="F417" s="20"/>
      <c r="G417" s="20"/>
    </row>
    <row r="418" spans="1:7" customFormat="1" x14ac:dyDescent="0.25">
      <c r="A418" s="22" t="s">
        <v>2106</v>
      </c>
      <c r="B418" s="22"/>
      <c r="C418" s="154"/>
      <c r="D418" s="22"/>
      <c r="E418" s="20"/>
      <c r="F418" s="20"/>
      <c r="G418" s="20"/>
    </row>
    <row r="419" spans="1:7" customFormat="1" x14ac:dyDescent="0.25">
      <c r="A419" s="22" t="s">
        <v>2107</v>
      </c>
      <c r="B419" s="22"/>
      <c r="C419" s="154"/>
      <c r="D419" s="22"/>
      <c r="E419" s="20"/>
      <c r="F419" s="20"/>
      <c r="G419" s="20"/>
    </row>
    <row r="420" spans="1:7" customFormat="1" x14ac:dyDescent="0.25">
      <c r="A420" s="22" t="s">
        <v>2108</v>
      </c>
      <c r="B420" s="22"/>
      <c r="C420" s="154"/>
      <c r="D420" s="22"/>
      <c r="E420" s="20"/>
      <c r="F420" s="20"/>
      <c r="G420" s="20"/>
    </row>
    <row r="421" spans="1:7" customFormat="1" x14ac:dyDescent="0.25">
      <c r="A421" s="22" t="s">
        <v>2109</v>
      </c>
      <c r="B421" s="22"/>
      <c r="C421" s="154"/>
      <c r="D421" s="22"/>
      <c r="E421" s="20"/>
      <c r="F421" s="20"/>
      <c r="G421" s="20"/>
    </row>
    <row r="422" spans="1:7" customFormat="1" x14ac:dyDescent="0.25">
      <c r="A422" s="22" t="s">
        <v>2110</v>
      </c>
      <c r="B422" s="22"/>
      <c r="C422" s="154"/>
      <c r="D422" s="22"/>
      <c r="E422" s="20"/>
      <c r="F422" s="20"/>
      <c r="G422" s="20"/>
    </row>
    <row r="423" spans="1:7" ht="18.75" x14ac:dyDescent="0.25">
      <c r="A423" s="93"/>
      <c r="B423" s="94" t="s">
        <v>724</v>
      </c>
      <c r="C423" s="93"/>
      <c r="D423" s="93"/>
      <c r="E423" s="93"/>
      <c r="F423" s="95"/>
      <c r="G423" s="95"/>
    </row>
    <row r="424" spans="1:7" ht="15" customHeight="1" x14ac:dyDescent="0.25">
      <c r="A424" s="41"/>
      <c r="B424" s="41" t="s">
        <v>1874</v>
      </c>
      <c r="C424" s="41" t="s">
        <v>605</v>
      </c>
      <c r="D424" s="41" t="s">
        <v>606</v>
      </c>
      <c r="E424" s="41"/>
      <c r="F424" s="41" t="s">
        <v>436</v>
      </c>
      <c r="G424" s="41" t="s">
        <v>607</v>
      </c>
    </row>
    <row r="425" spans="1:7" x14ac:dyDescent="0.25">
      <c r="A425" s="22" t="s">
        <v>1616</v>
      </c>
      <c r="B425" s="22" t="s">
        <v>609</v>
      </c>
      <c r="C425" s="100">
        <v>0</v>
      </c>
      <c r="D425" s="36"/>
      <c r="E425" s="36"/>
      <c r="F425" s="54"/>
      <c r="G425" s="54"/>
    </row>
    <row r="426" spans="1:7" x14ac:dyDescent="0.25">
      <c r="A426" s="36"/>
      <c r="D426" s="36"/>
      <c r="E426" s="36"/>
      <c r="F426" s="54"/>
      <c r="G426" s="54"/>
    </row>
    <row r="427" spans="1:7" x14ac:dyDescent="0.25">
      <c r="B427" s="22" t="s">
        <v>610</v>
      </c>
      <c r="D427" s="36"/>
      <c r="E427" s="36"/>
      <c r="F427" s="54"/>
      <c r="G427" s="54"/>
    </row>
    <row r="428" spans="1:7" x14ac:dyDescent="0.25">
      <c r="A428" s="22" t="s">
        <v>1617</v>
      </c>
      <c r="B428" s="39" t="s">
        <v>2548</v>
      </c>
      <c r="C428" s="100">
        <v>0</v>
      </c>
      <c r="D428" s="101">
        <v>0</v>
      </c>
      <c r="E428" s="36"/>
      <c r="F428" s="106" t="str">
        <f t="shared" ref="F428:F451" si="18">IF($C$452=0,"",IF(C428="[for completion]","",C428/$C$452))</f>
        <v/>
      </c>
      <c r="G428" s="106" t="str">
        <f t="shared" ref="G428:G451" si="19">IF($D$452=0,"",IF(D428="[for completion]","",D428/$D$452))</f>
        <v/>
      </c>
    </row>
    <row r="429" spans="1:7" x14ac:dyDescent="0.25">
      <c r="A429" s="22" t="s">
        <v>1618</v>
      </c>
      <c r="B429" s="39" t="s">
        <v>2549</v>
      </c>
      <c r="C429" s="100">
        <v>0</v>
      </c>
      <c r="D429" s="101">
        <v>0</v>
      </c>
      <c r="E429" s="36"/>
      <c r="F429" s="106" t="str">
        <f t="shared" si="18"/>
        <v/>
      </c>
      <c r="G429" s="106" t="str">
        <f t="shared" si="19"/>
        <v/>
      </c>
    </row>
    <row r="430" spans="1:7" x14ac:dyDescent="0.25">
      <c r="A430" s="22" t="s">
        <v>1619</v>
      </c>
      <c r="B430" s="39" t="s">
        <v>2550</v>
      </c>
      <c r="C430" s="100">
        <v>0</v>
      </c>
      <c r="D430" s="101">
        <v>0</v>
      </c>
      <c r="E430" s="36"/>
      <c r="F430" s="106" t="str">
        <f t="shared" si="18"/>
        <v/>
      </c>
      <c r="G430" s="106" t="str">
        <f t="shared" si="19"/>
        <v/>
      </c>
    </row>
    <row r="431" spans="1:7" x14ac:dyDescent="0.25">
      <c r="A431" s="22" t="s">
        <v>1620</v>
      </c>
      <c r="B431" s="39" t="s">
        <v>2551</v>
      </c>
      <c r="C431" s="100">
        <v>0</v>
      </c>
      <c r="D431" s="101">
        <v>0</v>
      </c>
      <c r="E431" s="36"/>
      <c r="F431" s="106" t="str">
        <f t="shared" si="18"/>
        <v/>
      </c>
      <c r="G431" s="106" t="str">
        <f t="shared" si="19"/>
        <v/>
      </c>
    </row>
    <row r="432" spans="1:7" x14ac:dyDescent="0.25">
      <c r="A432" s="22" t="s">
        <v>1621</v>
      </c>
      <c r="B432" s="39" t="s">
        <v>2552</v>
      </c>
      <c r="C432" s="100">
        <v>0</v>
      </c>
      <c r="D432" s="101">
        <v>0</v>
      </c>
      <c r="E432" s="36"/>
      <c r="F432" s="106" t="str">
        <f t="shared" si="18"/>
        <v/>
      </c>
      <c r="G432" s="106" t="str">
        <f t="shared" si="19"/>
        <v/>
      </c>
    </row>
    <row r="433" spans="1:7" x14ac:dyDescent="0.25">
      <c r="A433" s="22" t="s">
        <v>1622</v>
      </c>
      <c r="B433" s="39" t="s">
        <v>2553</v>
      </c>
      <c r="C433" s="100">
        <v>0</v>
      </c>
      <c r="D433" s="101">
        <v>0</v>
      </c>
      <c r="E433" s="36"/>
      <c r="F433" s="106" t="str">
        <f t="shared" si="18"/>
        <v/>
      </c>
      <c r="G433" s="106" t="str">
        <f t="shared" si="19"/>
        <v/>
      </c>
    </row>
    <row r="434" spans="1:7" x14ac:dyDescent="0.25">
      <c r="A434" s="22" t="s">
        <v>1623</v>
      </c>
      <c r="B434" s="39" t="s">
        <v>528</v>
      </c>
      <c r="C434" s="100"/>
      <c r="D434" s="101"/>
      <c r="E434" s="36"/>
      <c r="F434" s="106" t="str">
        <f t="shared" si="18"/>
        <v/>
      </c>
      <c r="G434" s="106" t="str">
        <f t="shared" si="19"/>
        <v/>
      </c>
    </row>
    <row r="435" spans="1:7" x14ac:dyDescent="0.25">
      <c r="A435" s="22" t="s">
        <v>1624</v>
      </c>
      <c r="B435" s="39" t="s">
        <v>528</v>
      </c>
      <c r="C435" s="100"/>
      <c r="D435" s="101"/>
      <c r="E435" s="36"/>
      <c r="F435" s="106" t="str">
        <f t="shared" si="18"/>
        <v/>
      </c>
      <c r="G435" s="106" t="str">
        <f t="shared" si="19"/>
        <v/>
      </c>
    </row>
    <row r="436" spans="1:7" x14ac:dyDescent="0.25">
      <c r="A436" s="22" t="s">
        <v>1625</v>
      </c>
      <c r="B436" s="39" t="s">
        <v>528</v>
      </c>
      <c r="C436" s="100"/>
      <c r="D436" s="101"/>
      <c r="E436" s="36"/>
      <c r="F436" s="106" t="str">
        <f t="shared" si="18"/>
        <v/>
      </c>
      <c r="G436" s="106" t="str">
        <f t="shared" si="19"/>
        <v/>
      </c>
    </row>
    <row r="437" spans="1:7" x14ac:dyDescent="0.25">
      <c r="A437" s="22" t="s">
        <v>1875</v>
      </c>
      <c r="B437" s="39" t="s">
        <v>528</v>
      </c>
      <c r="C437" s="100"/>
      <c r="D437" s="101"/>
      <c r="E437" s="39"/>
      <c r="F437" s="106" t="str">
        <f t="shared" si="18"/>
        <v/>
      </c>
      <c r="G437" s="106" t="str">
        <f t="shared" si="19"/>
        <v/>
      </c>
    </row>
    <row r="438" spans="1:7" x14ac:dyDescent="0.25">
      <c r="A438" s="22" t="s">
        <v>1876</v>
      </c>
      <c r="B438" s="39" t="s">
        <v>528</v>
      </c>
      <c r="C438" s="100"/>
      <c r="D438" s="101"/>
      <c r="E438" s="39"/>
      <c r="F438" s="106" t="str">
        <f t="shared" si="18"/>
        <v/>
      </c>
      <c r="G438" s="106" t="str">
        <f t="shared" si="19"/>
        <v/>
      </c>
    </row>
    <row r="439" spans="1:7" x14ac:dyDescent="0.25">
      <c r="A439" s="22" t="s">
        <v>1877</v>
      </c>
      <c r="B439" s="39" t="s">
        <v>528</v>
      </c>
      <c r="C439" s="100"/>
      <c r="D439" s="101"/>
      <c r="E439" s="39"/>
      <c r="F439" s="106" t="str">
        <f t="shared" si="18"/>
        <v/>
      </c>
      <c r="G439" s="106" t="str">
        <f t="shared" si="19"/>
        <v/>
      </c>
    </row>
    <row r="440" spans="1:7" x14ac:dyDescent="0.25">
      <c r="A440" s="22" t="s">
        <v>1878</v>
      </c>
      <c r="B440" s="39" t="s">
        <v>528</v>
      </c>
      <c r="C440" s="100"/>
      <c r="D440" s="101"/>
      <c r="E440" s="39"/>
      <c r="F440" s="106" t="str">
        <f t="shared" si="18"/>
        <v/>
      </c>
      <c r="G440" s="106" t="str">
        <f t="shared" si="19"/>
        <v/>
      </c>
    </row>
    <row r="441" spans="1:7" x14ac:dyDescent="0.25">
      <c r="A441" s="22" t="s">
        <v>1879</v>
      </c>
      <c r="B441" s="39" t="s">
        <v>528</v>
      </c>
      <c r="C441" s="100"/>
      <c r="D441" s="101"/>
      <c r="E441" s="39"/>
      <c r="F441" s="106" t="str">
        <f t="shared" si="18"/>
        <v/>
      </c>
      <c r="G441" s="106" t="str">
        <f t="shared" si="19"/>
        <v/>
      </c>
    </row>
    <row r="442" spans="1:7" x14ac:dyDescent="0.25">
      <c r="A442" s="22" t="s">
        <v>1880</v>
      </c>
      <c r="B442" s="39" t="s">
        <v>528</v>
      </c>
      <c r="C442" s="100"/>
      <c r="D442" s="101"/>
      <c r="E442" s="39"/>
      <c r="F442" s="106" t="str">
        <f t="shared" si="18"/>
        <v/>
      </c>
      <c r="G442" s="106" t="str">
        <f t="shared" si="19"/>
        <v/>
      </c>
    </row>
    <row r="443" spans="1:7" x14ac:dyDescent="0.25">
      <c r="A443" s="22" t="s">
        <v>1881</v>
      </c>
      <c r="B443" s="39" t="s">
        <v>528</v>
      </c>
      <c r="C443" s="100"/>
      <c r="D443" s="101"/>
      <c r="F443" s="106" t="str">
        <f t="shared" si="18"/>
        <v/>
      </c>
      <c r="G443" s="106" t="str">
        <f t="shared" si="19"/>
        <v/>
      </c>
    </row>
    <row r="444" spans="1:7" x14ac:dyDescent="0.25">
      <c r="A444" s="22" t="s">
        <v>1882</v>
      </c>
      <c r="B444" s="39" t="s">
        <v>528</v>
      </c>
      <c r="C444" s="100"/>
      <c r="D444" s="101"/>
      <c r="E444" s="90"/>
      <c r="F444" s="106" t="str">
        <f t="shared" si="18"/>
        <v/>
      </c>
      <c r="G444" s="106" t="str">
        <f t="shared" si="19"/>
        <v/>
      </c>
    </row>
    <row r="445" spans="1:7" x14ac:dyDescent="0.25">
      <c r="A445" s="22" t="s">
        <v>1883</v>
      </c>
      <c r="B445" s="39" t="s">
        <v>528</v>
      </c>
      <c r="C445" s="100"/>
      <c r="D445" s="101"/>
      <c r="E445" s="90"/>
      <c r="F445" s="106" t="str">
        <f t="shared" si="18"/>
        <v/>
      </c>
      <c r="G445" s="106" t="str">
        <f t="shared" si="19"/>
        <v/>
      </c>
    </row>
    <row r="446" spans="1:7" x14ac:dyDescent="0.25">
      <c r="A446" s="22" t="s">
        <v>1884</v>
      </c>
      <c r="B446" s="39" t="s">
        <v>528</v>
      </c>
      <c r="C446" s="100"/>
      <c r="D446" s="101"/>
      <c r="E446" s="90"/>
      <c r="F446" s="106" t="str">
        <f t="shared" si="18"/>
        <v/>
      </c>
      <c r="G446" s="106" t="str">
        <f t="shared" si="19"/>
        <v/>
      </c>
    </row>
    <row r="447" spans="1:7" x14ac:dyDescent="0.25">
      <c r="A447" s="22" t="s">
        <v>1885</v>
      </c>
      <c r="B447" s="39" t="s">
        <v>528</v>
      </c>
      <c r="C447" s="100"/>
      <c r="D447" s="101"/>
      <c r="E447" s="90"/>
      <c r="F447" s="106" t="str">
        <f t="shared" si="18"/>
        <v/>
      </c>
      <c r="G447" s="106" t="str">
        <f t="shared" si="19"/>
        <v/>
      </c>
    </row>
    <row r="448" spans="1:7" x14ac:dyDescent="0.25">
      <c r="A448" s="22" t="s">
        <v>1886</v>
      </c>
      <c r="B448" s="39" t="s">
        <v>528</v>
      </c>
      <c r="C448" s="100"/>
      <c r="D448" s="101"/>
      <c r="E448" s="90"/>
      <c r="F448" s="106" t="str">
        <f t="shared" si="18"/>
        <v/>
      </c>
      <c r="G448" s="106" t="str">
        <f t="shared" si="19"/>
        <v/>
      </c>
    </row>
    <row r="449" spans="1:7" x14ac:dyDescent="0.25">
      <c r="A449" s="22" t="s">
        <v>1887</v>
      </c>
      <c r="B449" s="39" t="s">
        <v>528</v>
      </c>
      <c r="C449" s="100"/>
      <c r="D449" s="101"/>
      <c r="E449" s="90"/>
      <c r="F449" s="106" t="str">
        <f t="shared" si="18"/>
        <v/>
      </c>
      <c r="G449" s="106" t="str">
        <f t="shared" si="19"/>
        <v/>
      </c>
    </row>
    <row r="450" spans="1:7" x14ac:dyDescent="0.25">
      <c r="A450" s="22" t="s">
        <v>1888</v>
      </c>
      <c r="B450" s="39" t="s">
        <v>528</v>
      </c>
      <c r="C450" s="100"/>
      <c r="D450" s="101"/>
      <c r="E450" s="90"/>
      <c r="F450" s="106" t="str">
        <f t="shared" si="18"/>
        <v/>
      </c>
      <c r="G450" s="106" t="str">
        <f t="shared" si="19"/>
        <v/>
      </c>
    </row>
    <row r="451" spans="1:7" x14ac:dyDescent="0.25">
      <c r="A451" s="22" t="s">
        <v>1889</v>
      </c>
      <c r="B451" s="39" t="s">
        <v>528</v>
      </c>
      <c r="C451" s="100"/>
      <c r="D451" s="101"/>
      <c r="E451" s="90"/>
      <c r="F451" s="106" t="str">
        <f t="shared" si="18"/>
        <v/>
      </c>
      <c r="G451" s="106" t="str">
        <f t="shared" si="19"/>
        <v/>
      </c>
    </row>
    <row r="452" spans="1:7" x14ac:dyDescent="0.25">
      <c r="A452" s="22" t="s">
        <v>1890</v>
      </c>
      <c r="B452" s="39" t="s">
        <v>94</v>
      </c>
      <c r="C452" s="102">
        <f>SUM(C428:C451)</f>
        <v>0</v>
      </c>
      <c r="D452" s="46">
        <f>SUM(D428:D451)</f>
        <v>0</v>
      </c>
      <c r="E452" s="90"/>
      <c r="F452" s="115">
        <f>SUM(F428:F451)</f>
        <v>0</v>
      </c>
      <c r="G452" s="115">
        <f>SUM(G428:G451)</f>
        <v>0</v>
      </c>
    </row>
    <row r="453" spans="1:7" ht="15" customHeight="1" x14ac:dyDescent="0.25">
      <c r="A453" s="41"/>
      <c r="B453" s="41" t="s">
        <v>1891</v>
      </c>
      <c r="C453" s="41" t="s">
        <v>605</v>
      </c>
      <c r="D453" s="41" t="s">
        <v>606</v>
      </c>
      <c r="E453" s="41"/>
      <c r="F453" s="41" t="s">
        <v>436</v>
      </c>
      <c r="G453" s="41" t="s">
        <v>607</v>
      </c>
    </row>
    <row r="454" spans="1:7" x14ac:dyDescent="0.25">
      <c r="A454" s="22" t="s">
        <v>1626</v>
      </c>
      <c r="B454" s="22" t="s">
        <v>638</v>
      </c>
      <c r="C454" s="97"/>
      <c r="G454" s="22"/>
    </row>
    <row r="455" spans="1:7" x14ac:dyDescent="0.25">
      <c r="G455" s="22"/>
    </row>
    <row r="456" spans="1:7" x14ac:dyDescent="0.25">
      <c r="B456" s="39" t="s">
        <v>639</v>
      </c>
      <c r="G456" s="22"/>
    </row>
    <row r="457" spans="1:7" x14ac:dyDescent="0.25">
      <c r="A457" s="22" t="s">
        <v>1627</v>
      </c>
      <c r="B457" s="22" t="s">
        <v>641</v>
      </c>
      <c r="C457" s="100"/>
      <c r="D457" s="101"/>
      <c r="F457" s="106" t="str">
        <f>IF($C$465=0,"",IF(C457="[for completion]","",C457/$C$465))</f>
        <v/>
      </c>
      <c r="G457" s="106" t="str">
        <f>IF($D$465=0,"",IF(D457="[for completion]","",D457/$D$465))</f>
        <v/>
      </c>
    </row>
    <row r="458" spans="1:7" x14ac:dyDescent="0.25">
      <c r="A458" s="22" t="s">
        <v>1628</v>
      </c>
      <c r="B458" s="22" t="s">
        <v>643</v>
      </c>
      <c r="C458" s="100"/>
      <c r="D458" s="101"/>
      <c r="F458" s="106" t="str">
        <f t="shared" ref="F458:F471" si="20">IF($C$465=0,"",IF(C458="[for completion]","",C458/$C$465))</f>
        <v/>
      </c>
      <c r="G458" s="106" t="str">
        <f t="shared" ref="G458:G471" si="21">IF($D$465=0,"",IF(D458="[for completion]","",D458/$D$465))</f>
        <v/>
      </c>
    </row>
    <row r="459" spans="1:7" x14ac:dyDescent="0.25">
      <c r="A459" s="22" t="s">
        <v>1629</v>
      </c>
      <c r="B459" s="22" t="s">
        <v>645</v>
      </c>
      <c r="C459" s="100"/>
      <c r="D459" s="101"/>
      <c r="F459" s="106" t="str">
        <f t="shared" si="20"/>
        <v/>
      </c>
      <c r="G459" s="106" t="str">
        <f t="shared" si="21"/>
        <v/>
      </c>
    </row>
    <row r="460" spans="1:7" x14ac:dyDescent="0.25">
      <c r="A460" s="22" t="s">
        <v>1630</v>
      </c>
      <c r="B460" s="22" t="s">
        <v>647</v>
      </c>
      <c r="C460" s="100"/>
      <c r="D460" s="101"/>
      <c r="F460" s="106" t="str">
        <f t="shared" si="20"/>
        <v/>
      </c>
      <c r="G460" s="106" t="str">
        <f t="shared" si="21"/>
        <v/>
      </c>
    </row>
    <row r="461" spans="1:7" x14ac:dyDescent="0.25">
      <c r="A461" s="22" t="s">
        <v>1631</v>
      </c>
      <c r="B461" s="22" t="s">
        <v>649</v>
      </c>
      <c r="C461" s="100"/>
      <c r="D461" s="101"/>
      <c r="F461" s="106" t="str">
        <f t="shared" si="20"/>
        <v/>
      </c>
      <c r="G461" s="106" t="str">
        <f t="shared" si="21"/>
        <v/>
      </c>
    </row>
    <row r="462" spans="1:7" x14ac:dyDescent="0.25">
      <c r="A462" s="22" t="s">
        <v>1632</v>
      </c>
      <c r="B462" s="22" t="s">
        <v>651</v>
      </c>
      <c r="C462" s="100"/>
      <c r="D462" s="101"/>
      <c r="F462" s="106" t="str">
        <f t="shared" si="20"/>
        <v/>
      </c>
      <c r="G462" s="106" t="str">
        <f t="shared" si="21"/>
        <v/>
      </c>
    </row>
    <row r="463" spans="1:7" x14ac:dyDescent="0.25">
      <c r="A463" s="22" t="s">
        <v>1633</v>
      </c>
      <c r="B463" s="22" t="s">
        <v>653</v>
      </c>
      <c r="C463" s="100"/>
      <c r="D463" s="101"/>
      <c r="F463" s="106" t="str">
        <f t="shared" si="20"/>
        <v/>
      </c>
      <c r="G463" s="106" t="str">
        <f t="shared" si="21"/>
        <v/>
      </c>
    </row>
    <row r="464" spans="1:7" x14ac:dyDescent="0.25">
      <c r="A464" s="22" t="s">
        <v>1634</v>
      </c>
      <c r="B464" s="22" t="s">
        <v>655</v>
      </c>
      <c r="C464" s="100"/>
      <c r="D464" s="101"/>
      <c r="F464" s="106" t="str">
        <f t="shared" si="20"/>
        <v/>
      </c>
      <c r="G464" s="106" t="str">
        <f t="shared" si="21"/>
        <v/>
      </c>
    </row>
    <row r="465" spans="1:7" x14ac:dyDescent="0.25">
      <c r="A465" s="22" t="s">
        <v>1635</v>
      </c>
      <c r="B465" s="48" t="s">
        <v>94</v>
      </c>
      <c r="C465" s="100">
        <f>SUM(C457:C464)</f>
        <v>0</v>
      </c>
      <c r="D465" s="101">
        <f>SUM(D457:D464)</f>
        <v>0</v>
      </c>
      <c r="F465" s="97">
        <f>SUM(F457:F464)</f>
        <v>0</v>
      </c>
      <c r="G465" s="97">
        <f>SUM(G457:G464)</f>
        <v>0</v>
      </c>
    </row>
    <row r="466" spans="1:7" outlineLevel="1" x14ac:dyDescent="0.25">
      <c r="A466" s="22" t="s">
        <v>1636</v>
      </c>
      <c r="B466" s="50" t="s">
        <v>658</v>
      </c>
      <c r="C466" s="100"/>
      <c r="D466" s="101"/>
      <c r="F466" s="106" t="str">
        <f t="shared" si="20"/>
        <v/>
      </c>
      <c r="G466" s="106" t="str">
        <f t="shared" si="21"/>
        <v/>
      </c>
    </row>
    <row r="467" spans="1:7" outlineLevel="1" x14ac:dyDescent="0.25">
      <c r="A467" s="22" t="s">
        <v>1637</v>
      </c>
      <c r="B467" s="50" t="s">
        <v>660</v>
      </c>
      <c r="C467" s="100"/>
      <c r="D467" s="101"/>
      <c r="F467" s="106" t="str">
        <f t="shared" si="20"/>
        <v/>
      </c>
      <c r="G467" s="106" t="str">
        <f t="shared" si="21"/>
        <v/>
      </c>
    </row>
    <row r="468" spans="1:7" outlineLevel="1" x14ac:dyDescent="0.25">
      <c r="A468" s="22" t="s">
        <v>1638</v>
      </c>
      <c r="B468" s="50" t="s">
        <v>662</v>
      </c>
      <c r="C468" s="100"/>
      <c r="D468" s="101"/>
      <c r="F468" s="106" t="str">
        <f t="shared" si="20"/>
        <v/>
      </c>
      <c r="G468" s="106" t="str">
        <f t="shared" si="21"/>
        <v/>
      </c>
    </row>
    <row r="469" spans="1:7" outlineLevel="1" x14ac:dyDescent="0.25">
      <c r="A469" s="22" t="s">
        <v>1639</v>
      </c>
      <c r="B469" s="50" t="s">
        <v>664</v>
      </c>
      <c r="C469" s="100"/>
      <c r="D469" s="101"/>
      <c r="F469" s="106" t="str">
        <f t="shared" si="20"/>
        <v/>
      </c>
      <c r="G469" s="106" t="str">
        <f t="shared" si="21"/>
        <v/>
      </c>
    </row>
    <row r="470" spans="1:7" outlineLevel="1" x14ac:dyDescent="0.25">
      <c r="A470" s="22" t="s">
        <v>1640</v>
      </c>
      <c r="B470" s="50" t="s">
        <v>666</v>
      </c>
      <c r="C470" s="100"/>
      <c r="D470" s="101"/>
      <c r="F470" s="106" t="str">
        <f t="shared" si="20"/>
        <v/>
      </c>
      <c r="G470" s="106" t="str">
        <f t="shared" si="21"/>
        <v/>
      </c>
    </row>
    <row r="471" spans="1:7" outlineLevel="1" x14ac:dyDescent="0.25">
      <c r="A471" s="22" t="s">
        <v>1641</v>
      </c>
      <c r="B471" s="50" t="s">
        <v>668</v>
      </c>
      <c r="C471" s="100"/>
      <c r="D471" s="101"/>
      <c r="F471" s="106" t="str">
        <f t="shared" si="20"/>
        <v/>
      </c>
      <c r="G471" s="106" t="str">
        <f t="shared" si="21"/>
        <v/>
      </c>
    </row>
    <row r="472" spans="1:7" outlineLevel="1" x14ac:dyDescent="0.25">
      <c r="A472" s="22" t="s">
        <v>1642</v>
      </c>
      <c r="B472" s="50"/>
      <c r="F472" s="47"/>
      <c r="G472" s="47"/>
    </row>
    <row r="473" spans="1:7" outlineLevel="1" x14ac:dyDescent="0.25">
      <c r="A473" s="22" t="s">
        <v>1643</v>
      </c>
      <c r="B473" s="50"/>
      <c r="F473" s="47"/>
      <c r="G473" s="47"/>
    </row>
    <row r="474" spans="1:7" outlineLevel="1" x14ac:dyDescent="0.25">
      <c r="A474" s="22" t="s">
        <v>1644</v>
      </c>
      <c r="B474" s="50"/>
      <c r="F474" s="90"/>
      <c r="G474" s="90"/>
    </row>
    <row r="475" spans="1:7" ht="15" customHeight="1" x14ac:dyDescent="0.25">
      <c r="A475" s="41"/>
      <c r="B475" s="41" t="s">
        <v>1959</v>
      </c>
      <c r="C475" s="41" t="s">
        <v>605</v>
      </c>
      <c r="D475" s="41" t="s">
        <v>606</v>
      </c>
      <c r="E475" s="41"/>
      <c r="F475" s="41" t="s">
        <v>436</v>
      </c>
      <c r="G475" s="41" t="s">
        <v>607</v>
      </c>
    </row>
    <row r="476" spans="1:7" x14ac:dyDescent="0.25">
      <c r="A476" s="22" t="s">
        <v>1734</v>
      </c>
      <c r="B476" s="22" t="s">
        <v>638</v>
      </c>
      <c r="C476" s="97">
        <v>0</v>
      </c>
      <c r="G476" s="22"/>
    </row>
    <row r="477" spans="1:7" x14ac:dyDescent="0.25">
      <c r="G477" s="22"/>
    </row>
    <row r="478" spans="1:7" x14ac:dyDescent="0.25">
      <c r="B478" s="39" t="s">
        <v>639</v>
      </c>
      <c r="G478" s="22"/>
    </row>
    <row r="479" spans="1:7" x14ac:dyDescent="0.25">
      <c r="A479" s="22" t="s">
        <v>1735</v>
      </c>
      <c r="B479" s="22" t="s">
        <v>641</v>
      </c>
      <c r="C479" s="100"/>
      <c r="D479" s="101" t="s">
        <v>67</v>
      </c>
      <c r="F479" s="106" t="str">
        <f>IF($C$487=0,"",IF(C479="[Mark as ND1 if not relevant]","",C479/$C$487))</f>
        <v/>
      </c>
      <c r="G479" s="106" t="str">
        <f>IF($D$487=0,"",IF(D479="[Mark as ND1 if not relevant]","",D479/$D$487))</f>
        <v/>
      </c>
    </row>
    <row r="480" spans="1:7" x14ac:dyDescent="0.25">
      <c r="A480" s="22" t="s">
        <v>1736</v>
      </c>
      <c r="B480" s="22" t="s">
        <v>643</v>
      </c>
      <c r="C480" s="100"/>
      <c r="D480" s="101" t="s">
        <v>67</v>
      </c>
      <c r="F480" s="106" t="str">
        <f t="shared" ref="F480:F486" si="22">IF($C$487=0,"",IF(C480="[Mark as ND1 if not relevant]","",C480/$C$487))</f>
        <v/>
      </c>
      <c r="G480" s="106" t="str">
        <f t="shared" ref="G480:G486" si="23">IF($D$487=0,"",IF(D480="[Mark as ND1 if not relevant]","",D480/$D$487))</f>
        <v/>
      </c>
    </row>
    <row r="481" spans="1:7" x14ac:dyDescent="0.25">
      <c r="A481" s="22" t="s">
        <v>1737</v>
      </c>
      <c r="B481" s="22" t="s">
        <v>645</v>
      </c>
      <c r="C481" s="100"/>
      <c r="D481" s="101" t="s">
        <v>67</v>
      </c>
      <c r="F481" s="106" t="str">
        <f t="shared" si="22"/>
        <v/>
      </c>
      <c r="G481" s="106" t="str">
        <f t="shared" si="23"/>
        <v/>
      </c>
    </row>
    <row r="482" spans="1:7" x14ac:dyDescent="0.25">
      <c r="A482" s="22" t="s">
        <v>1738</v>
      </c>
      <c r="B482" s="22" t="s">
        <v>647</v>
      </c>
      <c r="C482" s="100"/>
      <c r="D482" s="101" t="s">
        <v>67</v>
      </c>
      <c r="F482" s="106" t="str">
        <f t="shared" si="22"/>
        <v/>
      </c>
      <c r="G482" s="106" t="str">
        <f t="shared" si="23"/>
        <v/>
      </c>
    </row>
    <row r="483" spans="1:7" x14ac:dyDescent="0.25">
      <c r="A483" s="22" t="s">
        <v>1739</v>
      </c>
      <c r="B483" s="22" t="s">
        <v>649</v>
      </c>
      <c r="C483" s="100"/>
      <c r="D483" s="101" t="s">
        <v>67</v>
      </c>
      <c r="F483" s="106" t="str">
        <f t="shared" si="22"/>
        <v/>
      </c>
      <c r="G483" s="106" t="str">
        <f t="shared" si="23"/>
        <v/>
      </c>
    </row>
    <row r="484" spans="1:7" x14ac:dyDescent="0.25">
      <c r="A484" s="22" t="s">
        <v>1740</v>
      </c>
      <c r="B484" s="22" t="s">
        <v>651</v>
      </c>
      <c r="C484" s="100"/>
      <c r="D484" s="101" t="s">
        <v>67</v>
      </c>
      <c r="F484" s="106" t="str">
        <f t="shared" si="22"/>
        <v/>
      </c>
      <c r="G484" s="106" t="str">
        <f t="shared" si="23"/>
        <v/>
      </c>
    </row>
    <row r="485" spans="1:7" x14ac:dyDescent="0.25">
      <c r="A485" s="22" t="s">
        <v>1741</v>
      </c>
      <c r="B485" s="22" t="s">
        <v>653</v>
      </c>
      <c r="C485" s="100"/>
      <c r="D485" s="101" t="s">
        <v>67</v>
      </c>
      <c r="F485" s="106" t="str">
        <f t="shared" si="22"/>
        <v/>
      </c>
      <c r="G485" s="106" t="str">
        <f t="shared" si="23"/>
        <v/>
      </c>
    </row>
    <row r="486" spans="1:7" x14ac:dyDescent="0.25">
      <c r="A486" s="22" t="s">
        <v>1742</v>
      </c>
      <c r="B486" s="22" t="s">
        <v>655</v>
      </c>
      <c r="C486" s="100"/>
      <c r="D486" s="101" t="s">
        <v>67</v>
      </c>
      <c r="F486" s="106" t="str">
        <f t="shared" si="22"/>
        <v/>
      </c>
      <c r="G486" s="106" t="str">
        <f t="shared" si="23"/>
        <v/>
      </c>
    </row>
    <row r="487" spans="1:7" x14ac:dyDescent="0.25">
      <c r="A487" s="22" t="s">
        <v>1743</v>
      </c>
      <c r="B487" s="48" t="s">
        <v>94</v>
      </c>
      <c r="C487" s="100">
        <f>SUM(C479:C486)</f>
        <v>0</v>
      </c>
      <c r="D487" s="101">
        <f>SUM(D479:D486)</f>
        <v>0</v>
      </c>
      <c r="F487" s="97">
        <f>SUM(F479:F486)</f>
        <v>0</v>
      </c>
      <c r="G487" s="97">
        <f>SUM(G479:G486)</f>
        <v>0</v>
      </c>
    </row>
    <row r="488" spans="1:7" outlineLevel="1" x14ac:dyDescent="0.25">
      <c r="A488" s="22" t="s">
        <v>1744</v>
      </c>
      <c r="B488" s="50" t="s">
        <v>658</v>
      </c>
      <c r="C488" s="100"/>
      <c r="D488" s="101"/>
      <c r="F488" s="106" t="str">
        <f t="shared" ref="F488:F493" si="24">IF($C$487=0,"",IF(C488="[for completion]","",C488/$C$487))</f>
        <v/>
      </c>
      <c r="G488" s="106" t="str">
        <f t="shared" ref="G488:G493" si="25">IF($D$487=0,"",IF(D488="[for completion]","",D488/$D$487))</f>
        <v/>
      </c>
    </row>
    <row r="489" spans="1:7" outlineLevel="1" x14ac:dyDescent="0.25">
      <c r="A489" s="22" t="s">
        <v>1745</v>
      </c>
      <c r="B489" s="50" t="s">
        <v>660</v>
      </c>
      <c r="C489" s="100"/>
      <c r="D489" s="101"/>
      <c r="F489" s="106" t="str">
        <f t="shared" si="24"/>
        <v/>
      </c>
      <c r="G489" s="106" t="str">
        <f t="shared" si="25"/>
        <v/>
      </c>
    </row>
    <row r="490" spans="1:7" outlineLevel="1" x14ac:dyDescent="0.25">
      <c r="A490" s="22" t="s">
        <v>1746</v>
      </c>
      <c r="B490" s="50" t="s">
        <v>662</v>
      </c>
      <c r="C490" s="100"/>
      <c r="D490" s="101"/>
      <c r="F490" s="106" t="str">
        <f t="shared" si="24"/>
        <v/>
      </c>
      <c r="G490" s="106" t="str">
        <f t="shared" si="25"/>
        <v/>
      </c>
    </row>
    <row r="491" spans="1:7" outlineLevel="1" x14ac:dyDescent="0.25">
      <c r="A491" s="22" t="s">
        <v>1747</v>
      </c>
      <c r="B491" s="50" t="s">
        <v>664</v>
      </c>
      <c r="C491" s="100"/>
      <c r="D491" s="101"/>
      <c r="F491" s="106" t="str">
        <f t="shared" si="24"/>
        <v/>
      </c>
      <c r="G491" s="106" t="str">
        <f t="shared" si="25"/>
        <v/>
      </c>
    </row>
    <row r="492" spans="1:7" outlineLevel="1" x14ac:dyDescent="0.25">
      <c r="A492" s="22" t="s">
        <v>1748</v>
      </c>
      <c r="B492" s="50" t="s">
        <v>666</v>
      </c>
      <c r="C492" s="100"/>
      <c r="D492" s="101"/>
      <c r="F492" s="106" t="str">
        <f t="shared" si="24"/>
        <v/>
      </c>
      <c r="G492" s="106" t="str">
        <f t="shared" si="25"/>
        <v/>
      </c>
    </row>
    <row r="493" spans="1:7" outlineLevel="1" x14ac:dyDescent="0.25">
      <c r="A493" s="22" t="s">
        <v>1749</v>
      </c>
      <c r="B493" s="50" t="s">
        <v>668</v>
      </c>
      <c r="C493" s="100"/>
      <c r="D493" s="101"/>
      <c r="F493" s="106" t="str">
        <f t="shared" si="24"/>
        <v/>
      </c>
      <c r="G493" s="106" t="str">
        <f t="shared" si="25"/>
        <v/>
      </c>
    </row>
    <row r="494" spans="1:7" outlineLevel="1" x14ac:dyDescent="0.25">
      <c r="A494" s="22" t="s">
        <v>1750</v>
      </c>
      <c r="B494" s="50"/>
      <c r="F494" s="106"/>
      <c r="G494" s="106"/>
    </row>
    <row r="495" spans="1:7" outlineLevel="1" x14ac:dyDescent="0.25">
      <c r="A495" s="22" t="s">
        <v>1751</v>
      </c>
      <c r="B495" s="50"/>
      <c r="F495" s="106"/>
      <c r="G495" s="106"/>
    </row>
    <row r="496" spans="1:7" outlineLevel="1" x14ac:dyDescent="0.25">
      <c r="A496" s="22" t="s">
        <v>1752</v>
      </c>
      <c r="B496" s="50"/>
      <c r="F496" s="106"/>
      <c r="G496" s="97"/>
    </row>
    <row r="497" spans="1:7" ht="15" customHeight="1" x14ac:dyDescent="0.25">
      <c r="A497" s="41"/>
      <c r="B497" s="41" t="s">
        <v>1960</v>
      </c>
      <c r="C497" s="41" t="s">
        <v>725</v>
      </c>
      <c r="D497" s="41"/>
      <c r="E497" s="41"/>
      <c r="F497" s="41"/>
      <c r="G497" s="44"/>
    </row>
    <row r="498" spans="1:7" x14ac:dyDescent="0.25">
      <c r="A498" s="22" t="s">
        <v>2018</v>
      </c>
      <c r="B498" s="39" t="s">
        <v>726</v>
      </c>
      <c r="C498" s="97">
        <v>0</v>
      </c>
      <c r="G498" s="22"/>
    </row>
    <row r="499" spans="1:7" x14ac:dyDescent="0.25">
      <c r="A499" s="22" t="s">
        <v>2019</v>
      </c>
      <c r="B499" s="39" t="s">
        <v>727</v>
      </c>
      <c r="C499" s="97">
        <v>0</v>
      </c>
      <c r="G499" s="22"/>
    </row>
    <row r="500" spans="1:7" x14ac:dyDescent="0.25">
      <c r="A500" s="22" t="s">
        <v>2020</v>
      </c>
      <c r="B500" s="39" t="s">
        <v>728</v>
      </c>
      <c r="C500" s="97">
        <v>0</v>
      </c>
      <c r="G500" s="22"/>
    </row>
    <row r="501" spans="1:7" x14ac:dyDescent="0.25">
      <c r="A501" s="22" t="s">
        <v>2021</v>
      </c>
      <c r="B501" s="39" t="s">
        <v>729</v>
      </c>
      <c r="C501" s="97">
        <v>0</v>
      </c>
      <c r="G501" s="22"/>
    </row>
    <row r="502" spans="1:7" x14ac:dyDescent="0.25">
      <c r="A502" s="22" t="s">
        <v>2022</v>
      </c>
      <c r="B502" s="39" t="s">
        <v>730</v>
      </c>
      <c r="C502" s="97">
        <v>0</v>
      </c>
      <c r="G502" s="22"/>
    </row>
    <row r="503" spans="1:7" x14ac:dyDescent="0.25">
      <c r="A503" s="22" t="s">
        <v>2023</v>
      </c>
      <c r="B503" s="39" t="s">
        <v>731</v>
      </c>
      <c r="C503" s="97">
        <v>0</v>
      </c>
      <c r="G503" s="22"/>
    </row>
    <row r="504" spans="1:7" x14ac:dyDescent="0.25">
      <c r="A504" s="22" t="s">
        <v>2024</v>
      </c>
      <c r="B504" s="39" t="s">
        <v>732</v>
      </c>
      <c r="C504" s="97">
        <v>0</v>
      </c>
      <c r="G504" s="22"/>
    </row>
    <row r="505" spans="1:7" x14ac:dyDescent="0.25">
      <c r="A505" s="22" t="s">
        <v>2025</v>
      </c>
      <c r="B505" s="39" t="s">
        <v>1767</v>
      </c>
      <c r="C505" s="97">
        <v>0</v>
      </c>
      <c r="G505" s="22"/>
    </row>
    <row r="506" spans="1:7" x14ac:dyDescent="0.25">
      <c r="A506" s="22" t="s">
        <v>2026</v>
      </c>
      <c r="B506" s="39" t="s">
        <v>1768</v>
      </c>
      <c r="C506" s="97">
        <v>0</v>
      </c>
      <c r="G506" s="22"/>
    </row>
    <row r="507" spans="1:7" x14ac:dyDescent="0.25">
      <c r="A507" s="22" t="s">
        <v>2027</v>
      </c>
      <c r="B507" s="39" t="s">
        <v>1769</v>
      </c>
      <c r="C507" s="97">
        <v>0</v>
      </c>
      <c r="G507" s="22"/>
    </row>
    <row r="508" spans="1:7" x14ac:dyDescent="0.25">
      <c r="A508" s="22" t="s">
        <v>2028</v>
      </c>
      <c r="B508" s="39" t="s">
        <v>733</v>
      </c>
      <c r="C508" s="97"/>
      <c r="G508" s="22"/>
    </row>
    <row r="509" spans="1:7" x14ac:dyDescent="0.25">
      <c r="A509" s="22" t="s">
        <v>2029</v>
      </c>
      <c r="B509" s="39" t="s">
        <v>734</v>
      </c>
      <c r="C509" s="97"/>
      <c r="G509" s="22"/>
    </row>
    <row r="510" spans="1:7" x14ac:dyDescent="0.25">
      <c r="A510" s="22" t="s">
        <v>2030</v>
      </c>
      <c r="B510" s="39" t="s">
        <v>92</v>
      </c>
      <c r="C510" s="97"/>
      <c r="G510" s="22"/>
    </row>
    <row r="511" spans="1:7" outlineLevel="1" x14ac:dyDescent="0.25">
      <c r="A511" s="22" t="s">
        <v>2031</v>
      </c>
      <c r="B511" s="50" t="s">
        <v>1770</v>
      </c>
      <c r="C511" s="97"/>
      <c r="G511" s="22"/>
    </row>
    <row r="512" spans="1:7" outlineLevel="1" x14ac:dyDescent="0.25">
      <c r="A512" s="22" t="s">
        <v>2032</v>
      </c>
      <c r="B512" s="50" t="s">
        <v>96</v>
      </c>
      <c r="C512" s="97"/>
      <c r="G512" s="22"/>
    </row>
    <row r="513" spans="1:7" outlineLevel="1" x14ac:dyDescent="0.25">
      <c r="A513" s="22" t="s">
        <v>2033</v>
      </c>
      <c r="B513" s="50" t="s">
        <v>96</v>
      </c>
      <c r="C513" s="97"/>
      <c r="G513" s="22"/>
    </row>
    <row r="514" spans="1:7" outlineLevel="1" x14ac:dyDescent="0.25">
      <c r="A514" s="22" t="s">
        <v>2034</v>
      </c>
      <c r="B514" s="50" t="s">
        <v>96</v>
      </c>
      <c r="C514" s="97"/>
      <c r="G514" s="22"/>
    </row>
    <row r="515" spans="1:7" outlineLevel="1" x14ac:dyDescent="0.25">
      <c r="A515" s="22" t="s">
        <v>2035</v>
      </c>
      <c r="B515" s="50" t="s">
        <v>96</v>
      </c>
      <c r="C515" s="97"/>
      <c r="G515" s="22"/>
    </row>
    <row r="516" spans="1:7" outlineLevel="1" x14ac:dyDescent="0.25">
      <c r="A516" s="22" t="s">
        <v>2036</v>
      </c>
      <c r="B516" s="50" t="s">
        <v>96</v>
      </c>
      <c r="C516" s="97"/>
      <c r="G516" s="22"/>
    </row>
    <row r="517" spans="1:7" outlineLevel="1" x14ac:dyDescent="0.25">
      <c r="A517" s="22" t="s">
        <v>2037</v>
      </c>
      <c r="B517" s="50" t="s">
        <v>96</v>
      </c>
      <c r="C517" s="97"/>
      <c r="G517" s="22"/>
    </row>
    <row r="518" spans="1:7" outlineLevel="1" x14ac:dyDescent="0.25">
      <c r="A518" s="22" t="s">
        <v>2038</v>
      </c>
      <c r="B518" s="50" t="s">
        <v>96</v>
      </c>
      <c r="C518" s="97"/>
      <c r="G518" s="22"/>
    </row>
    <row r="519" spans="1:7" outlineLevel="1" x14ac:dyDescent="0.25">
      <c r="A519" s="22" t="s">
        <v>2039</v>
      </c>
      <c r="B519" s="50" t="s">
        <v>96</v>
      </c>
      <c r="C519" s="97"/>
      <c r="G519" s="22"/>
    </row>
    <row r="520" spans="1:7" outlineLevel="1" x14ac:dyDescent="0.25">
      <c r="A520" s="22" t="s">
        <v>2040</v>
      </c>
      <c r="B520" s="50" t="s">
        <v>96</v>
      </c>
      <c r="C520" s="97"/>
      <c r="G520" s="22"/>
    </row>
    <row r="521" spans="1:7" outlineLevel="1" x14ac:dyDescent="0.25">
      <c r="A521" s="22" t="s">
        <v>2041</v>
      </c>
      <c r="B521" s="50" t="s">
        <v>96</v>
      </c>
      <c r="C521" s="97"/>
      <c r="G521" s="22"/>
    </row>
    <row r="522" spans="1:7" outlineLevel="1" x14ac:dyDescent="0.25">
      <c r="A522" s="22" t="s">
        <v>2042</v>
      </c>
      <c r="B522" s="50" t="s">
        <v>96</v>
      </c>
      <c r="C522" s="97"/>
    </row>
    <row r="523" spans="1:7" outlineLevel="1" x14ac:dyDescent="0.25">
      <c r="A523" s="22" t="s">
        <v>2043</v>
      </c>
      <c r="B523" s="50" t="s">
        <v>96</v>
      </c>
      <c r="C523" s="97"/>
    </row>
    <row r="524" spans="1:7" outlineLevel="1" x14ac:dyDescent="0.25">
      <c r="A524" s="22" t="s">
        <v>2044</v>
      </c>
      <c r="B524" s="50" t="s">
        <v>96</v>
      </c>
      <c r="C524" s="97"/>
    </row>
    <row r="525" spans="1:7" customFormat="1" x14ac:dyDescent="0.25">
      <c r="A525" s="105"/>
      <c r="B525" s="105" t="s">
        <v>2045</v>
      </c>
      <c r="C525" s="41" t="s">
        <v>62</v>
      </c>
      <c r="D525" s="41" t="s">
        <v>1202</v>
      </c>
      <c r="E525" s="41"/>
      <c r="F525" s="41" t="s">
        <v>436</v>
      </c>
      <c r="G525" s="41" t="s">
        <v>1511</v>
      </c>
    </row>
    <row r="526" spans="1:7" customFormat="1" x14ac:dyDescent="0.25">
      <c r="A526" s="22" t="s">
        <v>2111</v>
      </c>
      <c r="B526" s="39" t="s">
        <v>528</v>
      </c>
      <c r="C526" s="100"/>
      <c r="D526" s="101"/>
      <c r="E526" s="28"/>
      <c r="F526" s="106" t="str">
        <f>IF($C$544=0,"",IF(C526="[for completion]","",IF(C526="","",C526/$C$544)))</f>
        <v/>
      </c>
      <c r="G526" s="106" t="str">
        <f>IF($D$544=0,"",IF(D526="[for completion]","",IF(D526="","",D526/$D$544)))</f>
        <v/>
      </c>
    </row>
    <row r="527" spans="1:7" customFormat="1" x14ac:dyDescent="0.25">
      <c r="A527" s="22" t="s">
        <v>2112</v>
      </c>
      <c r="B527" s="39" t="s">
        <v>528</v>
      </c>
      <c r="C527" s="100"/>
      <c r="D527" s="101"/>
      <c r="E527" s="28"/>
      <c r="F527" s="106" t="str">
        <f t="shared" ref="F527:F543" si="26">IF($C$544=0,"",IF(C527="[for completion]","",IF(C527="","",C527/$C$544)))</f>
        <v/>
      </c>
      <c r="G527" s="106" t="str">
        <f t="shared" ref="G527:G543" si="27">IF($D$544=0,"",IF(D527="[for completion]","",IF(D527="","",D527/$D$544)))</f>
        <v/>
      </c>
    </row>
    <row r="528" spans="1:7" customFormat="1" x14ac:dyDescent="0.25">
      <c r="A528" s="22" t="s">
        <v>2113</v>
      </c>
      <c r="B528" s="39" t="s">
        <v>528</v>
      </c>
      <c r="C528" s="100"/>
      <c r="D528" s="101"/>
      <c r="E528" s="28"/>
      <c r="F528" s="106" t="str">
        <f t="shared" si="26"/>
        <v/>
      </c>
      <c r="G528" s="106" t="str">
        <f t="shared" si="27"/>
        <v/>
      </c>
    </row>
    <row r="529" spans="1:7" customFormat="1" x14ac:dyDescent="0.25">
      <c r="A529" s="22" t="s">
        <v>2114</v>
      </c>
      <c r="B529" s="39" t="s">
        <v>528</v>
      </c>
      <c r="C529" s="100"/>
      <c r="D529" s="101"/>
      <c r="E529" s="28"/>
      <c r="F529" s="106" t="str">
        <f t="shared" si="26"/>
        <v/>
      </c>
      <c r="G529" s="106" t="str">
        <f t="shared" si="27"/>
        <v/>
      </c>
    </row>
    <row r="530" spans="1:7" customFormat="1" x14ac:dyDescent="0.25">
      <c r="A530" s="22" t="s">
        <v>2115</v>
      </c>
      <c r="B530" s="39" t="s">
        <v>528</v>
      </c>
      <c r="C530" s="100"/>
      <c r="D530" s="101"/>
      <c r="E530" s="28"/>
      <c r="F530" s="106" t="str">
        <f t="shared" si="26"/>
        <v/>
      </c>
      <c r="G530" s="106" t="str">
        <f t="shared" si="27"/>
        <v/>
      </c>
    </row>
    <row r="531" spans="1:7" customFormat="1" x14ac:dyDescent="0.25">
      <c r="A531" s="22" t="s">
        <v>2116</v>
      </c>
      <c r="B531" s="39" t="s">
        <v>528</v>
      </c>
      <c r="C531" s="100"/>
      <c r="D531" s="101"/>
      <c r="E531" s="28"/>
      <c r="F531" s="106" t="str">
        <f t="shared" si="26"/>
        <v/>
      </c>
      <c r="G531" s="106" t="str">
        <f t="shared" si="27"/>
        <v/>
      </c>
    </row>
    <row r="532" spans="1:7" customFormat="1" x14ac:dyDescent="0.25">
      <c r="A532" s="22" t="s">
        <v>2117</v>
      </c>
      <c r="B532" s="39" t="s">
        <v>528</v>
      </c>
      <c r="C532" s="100"/>
      <c r="D532" s="101"/>
      <c r="E532" s="28"/>
      <c r="F532" s="106" t="str">
        <f t="shared" si="26"/>
        <v/>
      </c>
      <c r="G532" s="106" t="str">
        <f t="shared" si="27"/>
        <v/>
      </c>
    </row>
    <row r="533" spans="1:7" customFormat="1" x14ac:dyDescent="0.25">
      <c r="A533" s="22" t="s">
        <v>2118</v>
      </c>
      <c r="B533" s="39" t="s">
        <v>528</v>
      </c>
      <c r="C533" s="100"/>
      <c r="D533" s="101"/>
      <c r="E533" s="28"/>
      <c r="F533" s="106" t="str">
        <f t="shared" si="26"/>
        <v/>
      </c>
      <c r="G533" s="106" t="str">
        <f t="shared" si="27"/>
        <v/>
      </c>
    </row>
    <row r="534" spans="1:7" customFormat="1" x14ac:dyDescent="0.25">
      <c r="A534" s="22" t="s">
        <v>2119</v>
      </c>
      <c r="B534" s="39" t="s">
        <v>528</v>
      </c>
      <c r="C534" s="100"/>
      <c r="D534" s="101"/>
      <c r="E534" s="28"/>
      <c r="F534" s="106" t="str">
        <f t="shared" si="26"/>
        <v/>
      </c>
      <c r="G534" s="106" t="str">
        <f t="shared" si="27"/>
        <v/>
      </c>
    </row>
    <row r="535" spans="1:7" customFormat="1" x14ac:dyDescent="0.25">
      <c r="A535" s="22" t="s">
        <v>2120</v>
      </c>
      <c r="B535" s="39" t="s">
        <v>528</v>
      </c>
      <c r="C535" s="100"/>
      <c r="D535" s="101"/>
      <c r="E535" s="28"/>
      <c r="F535" s="106" t="str">
        <f t="shared" si="26"/>
        <v/>
      </c>
      <c r="G535" s="106" t="str">
        <f t="shared" si="27"/>
        <v/>
      </c>
    </row>
    <row r="536" spans="1:7" customFormat="1" x14ac:dyDescent="0.25">
      <c r="A536" s="22" t="s">
        <v>2121</v>
      </c>
      <c r="B536" s="39" t="s">
        <v>528</v>
      </c>
      <c r="C536" s="100"/>
      <c r="D536" s="101"/>
      <c r="E536" s="28"/>
      <c r="F536" s="106" t="str">
        <f t="shared" si="26"/>
        <v/>
      </c>
      <c r="G536" s="106" t="str">
        <f t="shared" si="27"/>
        <v/>
      </c>
    </row>
    <row r="537" spans="1:7" customFormat="1" x14ac:dyDescent="0.25">
      <c r="A537" s="22" t="s">
        <v>2122</v>
      </c>
      <c r="B537" s="39" t="s">
        <v>528</v>
      </c>
      <c r="C537" s="100"/>
      <c r="D537" s="101"/>
      <c r="E537" s="28"/>
      <c r="F537" s="106" t="str">
        <f t="shared" si="26"/>
        <v/>
      </c>
      <c r="G537" s="106" t="str">
        <f t="shared" si="27"/>
        <v/>
      </c>
    </row>
    <row r="538" spans="1:7" customFormat="1" x14ac:dyDescent="0.25">
      <c r="A538" s="22" t="s">
        <v>2123</v>
      </c>
      <c r="B538" s="39" t="s">
        <v>528</v>
      </c>
      <c r="C538" s="100"/>
      <c r="D538" s="101"/>
      <c r="E538" s="28"/>
      <c r="F538" s="106" t="str">
        <f t="shared" si="26"/>
        <v/>
      </c>
      <c r="G538" s="106" t="str">
        <f t="shared" si="27"/>
        <v/>
      </c>
    </row>
    <row r="539" spans="1:7" customFormat="1" x14ac:dyDescent="0.25">
      <c r="A539" s="22" t="s">
        <v>2124</v>
      </c>
      <c r="B539" s="39" t="s">
        <v>528</v>
      </c>
      <c r="C539" s="100"/>
      <c r="D539" s="101"/>
      <c r="E539" s="28"/>
      <c r="F539" s="106" t="str">
        <f t="shared" si="26"/>
        <v/>
      </c>
      <c r="G539" s="106" t="str">
        <f t="shared" si="27"/>
        <v/>
      </c>
    </row>
    <row r="540" spans="1:7" customFormat="1" x14ac:dyDescent="0.25">
      <c r="A540" s="22" t="s">
        <v>2125</v>
      </c>
      <c r="B540" s="39" t="s">
        <v>528</v>
      </c>
      <c r="C540" s="100"/>
      <c r="D540" s="101"/>
      <c r="E540" s="28"/>
      <c r="F540" s="106" t="str">
        <f t="shared" si="26"/>
        <v/>
      </c>
      <c r="G540" s="106" t="str">
        <f t="shared" si="27"/>
        <v/>
      </c>
    </row>
    <row r="541" spans="1:7" customFormat="1" x14ac:dyDescent="0.25">
      <c r="A541" s="22" t="s">
        <v>2126</v>
      </c>
      <c r="B541" s="39" t="s">
        <v>528</v>
      </c>
      <c r="C541" s="100"/>
      <c r="D541" s="101"/>
      <c r="E541" s="28"/>
      <c r="F541" s="106" t="str">
        <f t="shared" si="26"/>
        <v/>
      </c>
      <c r="G541" s="106" t="str">
        <f t="shared" si="27"/>
        <v/>
      </c>
    </row>
    <row r="542" spans="1:7" customFormat="1" x14ac:dyDescent="0.25">
      <c r="A542" s="22" t="s">
        <v>2127</v>
      </c>
      <c r="B542" s="39" t="s">
        <v>528</v>
      </c>
      <c r="C542" s="100"/>
      <c r="D542" s="101"/>
      <c r="E542" s="28"/>
      <c r="F542" s="106" t="str">
        <f t="shared" si="26"/>
        <v/>
      </c>
      <c r="G542" s="106" t="str">
        <f t="shared" si="27"/>
        <v/>
      </c>
    </row>
    <row r="543" spans="1:7" customFormat="1" x14ac:dyDescent="0.25">
      <c r="A543" s="22" t="s">
        <v>2128</v>
      </c>
      <c r="B543" s="39" t="s">
        <v>1594</v>
      </c>
      <c r="C543" s="100"/>
      <c r="D543" s="101"/>
      <c r="E543" s="28"/>
      <c r="F543" s="106" t="str">
        <f t="shared" si="26"/>
        <v/>
      </c>
      <c r="G543" s="106" t="str">
        <f t="shared" si="27"/>
        <v/>
      </c>
    </row>
    <row r="544" spans="1:7" customFormat="1" x14ac:dyDescent="0.25">
      <c r="A544" s="22" t="s">
        <v>2129</v>
      </c>
      <c r="B544" s="39" t="s">
        <v>94</v>
      </c>
      <c r="C544" s="100">
        <f>SUM(C526:C543)</f>
        <v>0</v>
      </c>
      <c r="D544" s="101">
        <f>SUM(D526:D543)</f>
        <v>0</v>
      </c>
      <c r="E544" s="28"/>
      <c r="F544" s="97">
        <f>SUM(F526:F543)</f>
        <v>0</v>
      </c>
      <c r="G544" s="97">
        <f>SUM(G526:G543)</f>
        <v>0</v>
      </c>
    </row>
    <row r="545" spans="1:7" customFormat="1" x14ac:dyDescent="0.25">
      <c r="A545" s="22" t="s">
        <v>2130</v>
      </c>
      <c r="B545" s="39"/>
      <c r="C545" s="22"/>
      <c r="D545" s="22"/>
      <c r="E545" s="28"/>
      <c r="F545" s="28"/>
      <c r="G545" s="28"/>
    </row>
    <row r="546" spans="1:7" customFormat="1" x14ac:dyDescent="0.25">
      <c r="A546" s="22" t="s">
        <v>2131</v>
      </c>
      <c r="B546" s="39"/>
      <c r="C546" s="22"/>
      <c r="D546" s="22"/>
      <c r="E546" s="28"/>
      <c r="F546" s="28"/>
      <c r="G546" s="28"/>
    </row>
    <row r="547" spans="1:7" customFormat="1" x14ac:dyDescent="0.25">
      <c r="A547" s="22" t="s">
        <v>2132</v>
      </c>
      <c r="B547" s="39"/>
      <c r="C547" s="22"/>
      <c r="D547" s="22"/>
      <c r="E547" s="28"/>
      <c r="F547" s="28"/>
      <c r="G547" s="28"/>
    </row>
    <row r="548" spans="1:7" customFormat="1" x14ac:dyDescent="0.25">
      <c r="A548" s="105"/>
      <c r="B548" s="105" t="s">
        <v>2046</v>
      </c>
      <c r="C548" s="41" t="s">
        <v>62</v>
      </c>
      <c r="D548" s="41" t="s">
        <v>1202</v>
      </c>
      <c r="E548" s="41"/>
      <c r="F548" s="41" t="s">
        <v>436</v>
      </c>
      <c r="G548" s="41" t="s">
        <v>1511</v>
      </c>
    </row>
    <row r="549" spans="1:7" customFormat="1" x14ac:dyDescent="0.25">
      <c r="A549" s="22" t="s">
        <v>2133</v>
      </c>
      <c r="B549" s="39" t="s">
        <v>528</v>
      </c>
      <c r="C549" s="100"/>
      <c r="D549" s="101"/>
      <c r="E549" s="28"/>
      <c r="F549" s="106" t="str">
        <f>IF($C$567=0,"",IF(C549="[for completion]","",IF(C549="","",C549/$C$567)))</f>
        <v/>
      </c>
      <c r="G549" s="106" t="str">
        <f>IF($D$567=0,"",IF(D549="[for completion]","",IF(D549="","",D549/$D$567)))</f>
        <v/>
      </c>
    </row>
    <row r="550" spans="1:7" customFormat="1" x14ac:dyDescent="0.25">
      <c r="A550" s="22" t="s">
        <v>2134</v>
      </c>
      <c r="B550" s="39" t="s">
        <v>528</v>
      </c>
      <c r="C550" s="100"/>
      <c r="D550" s="101"/>
      <c r="E550" s="28"/>
      <c r="F550" s="106" t="str">
        <f t="shared" ref="F550:F566" si="28">IF($C$567=0,"",IF(C550="[for completion]","",IF(C550="","",C550/$C$567)))</f>
        <v/>
      </c>
      <c r="G550" s="106" t="str">
        <f t="shared" ref="G550:G566" si="29">IF($D$567=0,"",IF(D550="[for completion]","",IF(D550="","",D550/$D$567)))</f>
        <v/>
      </c>
    </row>
    <row r="551" spans="1:7" customFormat="1" x14ac:dyDescent="0.25">
      <c r="A551" s="22" t="s">
        <v>2135</v>
      </c>
      <c r="B551" s="39" t="s">
        <v>528</v>
      </c>
      <c r="C551" s="100"/>
      <c r="D551" s="101"/>
      <c r="E551" s="28"/>
      <c r="F551" s="106" t="str">
        <f t="shared" si="28"/>
        <v/>
      </c>
      <c r="G551" s="106" t="str">
        <f t="shared" si="29"/>
        <v/>
      </c>
    </row>
    <row r="552" spans="1:7" customFormat="1" x14ac:dyDescent="0.25">
      <c r="A552" s="22" t="s">
        <v>2136</v>
      </c>
      <c r="B552" s="39" t="s">
        <v>528</v>
      </c>
      <c r="C552" s="100"/>
      <c r="D552" s="101"/>
      <c r="E552" s="28"/>
      <c r="F552" s="106" t="str">
        <f t="shared" si="28"/>
        <v/>
      </c>
      <c r="G552" s="106" t="str">
        <f t="shared" si="29"/>
        <v/>
      </c>
    </row>
    <row r="553" spans="1:7" customFormat="1" x14ac:dyDescent="0.25">
      <c r="A553" s="22" t="s">
        <v>2137</v>
      </c>
      <c r="B553" s="39" t="s">
        <v>528</v>
      </c>
      <c r="C553" s="100"/>
      <c r="D553" s="101"/>
      <c r="E553" s="28"/>
      <c r="F553" s="106" t="str">
        <f t="shared" si="28"/>
        <v/>
      </c>
      <c r="G553" s="106" t="str">
        <f t="shared" si="29"/>
        <v/>
      </c>
    </row>
    <row r="554" spans="1:7" customFormat="1" x14ac:dyDescent="0.25">
      <c r="A554" s="22" t="s">
        <v>2138</v>
      </c>
      <c r="B554" s="39" t="s">
        <v>528</v>
      </c>
      <c r="C554" s="100"/>
      <c r="D554" s="101"/>
      <c r="E554" s="28"/>
      <c r="F554" s="106" t="str">
        <f t="shared" si="28"/>
        <v/>
      </c>
      <c r="G554" s="106" t="str">
        <f t="shared" si="29"/>
        <v/>
      </c>
    </row>
    <row r="555" spans="1:7" customFormat="1" x14ac:dyDescent="0.25">
      <c r="A555" s="22" t="s">
        <v>2139</v>
      </c>
      <c r="B555" s="39" t="s">
        <v>528</v>
      </c>
      <c r="C555" s="100"/>
      <c r="D555" s="101"/>
      <c r="E555" s="28"/>
      <c r="F555" s="106" t="str">
        <f t="shared" si="28"/>
        <v/>
      </c>
      <c r="G555" s="106" t="str">
        <f t="shared" si="29"/>
        <v/>
      </c>
    </row>
    <row r="556" spans="1:7" customFormat="1" x14ac:dyDescent="0.25">
      <c r="A556" s="22" t="s">
        <v>2140</v>
      </c>
      <c r="B556" s="39" t="s">
        <v>528</v>
      </c>
      <c r="C556" s="100"/>
      <c r="D556" s="101"/>
      <c r="E556" s="28"/>
      <c r="F556" s="106" t="str">
        <f t="shared" si="28"/>
        <v/>
      </c>
      <c r="G556" s="106" t="str">
        <f t="shared" si="29"/>
        <v/>
      </c>
    </row>
    <row r="557" spans="1:7" customFormat="1" x14ac:dyDescent="0.25">
      <c r="A557" s="22" t="s">
        <v>2141</v>
      </c>
      <c r="B557" s="39" t="s">
        <v>528</v>
      </c>
      <c r="C557" s="100"/>
      <c r="D557" s="101"/>
      <c r="E557" s="28"/>
      <c r="F557" s="106" t="str">
        <f t="shared" si="28"/>
        <v/>
      </c>
      <c r="G557" s="106" t="str">
        <f t="shared" si="29"/>
        <v/>
      </c>
    </row>
    <row r="558" spans="1:7" customFormat="1" x14ac:dyDescent="0.25">
      <c r="A558" s="22" t="s">
        <v>2142</v>
      </c>
      <c r="B558" s="39" t="s">
        <v>528</v>
      </c>
      <c r="C558" s="100"/>
      <c r="D558" s="101"/>
      <c r="E558" s="28"/>
      <c r="F558" s="106" t="str">
        <f t="shared" si="28"/>
        <v/>
      </c>
      <c r="G558" s="106" t="str">
        <f t="shared" si="29"/>
        <v/>
      </c>
    </row>
    <row r="559" spans="1:7" customFormat="1" x14ac:dyDescent="0.25">
      <c r="A559" s="22" t="s">
        <v>2143</v>
      </c>
      <c r="B559" s="39" t="s">
        <v>528</v>
      </c>
      <c r="C559" s="100"/>
      <c r="D559" s="101"/>
      <c r="E559" s="28"/>
      <c r="F559" s="106" t="str">
        <f t="shared" si="28"/>
        <v/>
      </c>
      <c r="G559" s="106" t="str">
        <f t="shared" si="29"/>
        <v/>
      </c>
    </row>
    <row r="560" spans="1:7" customFormat="1" x14ac:dyDescent="0.25">
      <c r="A560" s="22" t="s">
        <v>2144</v>
      </c>
      <c r="B560" s="39" t="s">
        <v>528</v>
      </c>
      <c r="C560" s="100"/>
      <c r="D560" s="101"/>
      <c r="E560" s="28"/>
      <c r="F560" s="106" t="str">
        <f t="shared" si="28"/>
        <v/>
      </c>
      <c r="G560" s="106" t="str">
        <f t="shared" si="29"/>
        <v/>
      </c>
    </row>
    <row r="561" spans="1:7" customFormat="1" x14ac:dyDescent="0.25">
      <c r="A561" s="22" t="s">
        <v>2145</v>
      </c>
      <c r="B561" s="39" t="s">
        <v>528</v>
      </c>
      <c r="C561" s="100"/>
      <c r="D561" s="101"/>
      <c r="E561" s="28"/>
      <c r="F561" s="106" t="str">
        <f t="shared" si="28"/>
        <v/>
      </c>
      <c r="G561" s="106" t="str">
        <f t="shared" si="29"/>
        <v/>
      </c>
    </row>
    <row r="562" spans="1:7" customFormat="1" x14ac:dyDescent="0.25">
      <c r="A562" s="22" t="s">
        <v>2146</v>
      </c>
      <c r="B562" s="39" t="s">
        <v>528</v>
      </c>
      <c r="C562" s="100"/>
      <c r="D562" s="101"/>
      <c r="E562" s="28"/>
      <c r="F562" s="106" t="str">
        <f t="shared" si="28"/>
        <v/>
      </c>
      <c r="G562" s="106" t="str">
        <f t="shared" si="29"/>
        <v/>
      </c>
    </row>
    <row r="563" spans="1:7" customFormat="1" x14ac:dyDescent="0.25">
      <c r="A563" s="22" t="s">
        <v>2147</v>
      </c>
      <c r="B563" s="39" t="s">
        <v>528</v>
      </c>
      <c r="C563" s="100"/>
      <c r="D563" s="101"/>
      <c r="E563" s="28"/>
      <c r="F563" s="106" t="str">
        <f t="shared" si="28"/>
        <v/>
      </c>
      <c r="G563" s="106" t="str">
        <f t="shared" si="29"/>
        <v/>
      </c>
    </row>
    <row r="564" spans="1:7" customFormat="1" x14ac:dyDescent="0.25">
      <c r="A564" s="22" t="s">
        <v>2148</v>
      </c>
      <c r="B564" s="39" t="s">
        <v>528</v>
      </c>
      <c r="C564" s="100"/>
      <c r="D564" s="101"/>
      <c r="E564" s="28"/>
      <c r="F564" s="106" t="str">
        <f t="shared" si="28"/>
        <v/>
      </c>
      <c r="G564" s="106" t="str">
        <f t="shared" si="29"/>
        <v/>
      </c>
    </row>
    <row r="565" spans="1:7" customFormat="1" x14ac:dyDescent="0.25">
      <c r="A565" s="22" t="s">
        <v>2149</v>
      </c>
      <c r="B565" s="39" t="s">
        <v>528</v>
      </c>
      <c r="C565" s="100"/>
      <c r="D565" s="101"/>
      <c r="E565" s="28"/>
      <c r="F565" s="106" t="str">
        <f t="shared" si="28"/>
        <v/>
      </c>
      <c r="G565" s="106" t="str">
        <f t="shared" si="29"/>
        <v/>
      </c>
    </row>
    <row r="566" spans="1:7" customFormat="1" x14ac:dyDescent="0.25">
      <c r="A566" s="22" t="s">
        <v>2150</v>
      </c>
      <c r="B566" s="39" t="s">
        <v>1594</v>
      </c>
      <c r="C566" s="100"/>
      <c r="D566" s="101"/>
      <c r="E566" s="28"/>
      <c r="F566" s="106" t="str">
        <f t="shared" si="28"/>
        <v/>
      </c>
      <c r="G566" s="106" t="str">
        <f t="shared" si="29"/>
        <v/>
      </c>
    </row>
    <row r="567" spans="1:7" customFormat="1" x14ac:dyDescent="0.25">
      <c r="A567" s="22" t="s">
        <v>2151</v>
      </c>
      <c r="B567" s="39" t="s">
        <v>94</v>
      </c>
      <c r="C567" s="100">
        <f>SUM(C549:C566)</f>
        <v>0</v>
      </c>
      <c r="D567" s="101">
        <f>SUM(D549:D566)</f>
        <v>0</v>
      </c>
      <c r="E567" s="28"/>
      <c r="F567" s="97">
        <f>SUM(F549:F566)</f>
        <v>0</v>
      </c>
      <c r="G567" s="97">
        <f>SUM(G549:G566)</f>
        <v>0</v>
      </c>
    </row>
    <row r="568" spans="1:7" customFormat="1" x14ac:dyDescent="0.25">
      <c r="A568" s="22" t="s">
        <v>2152</v>
      </c>
      <c r="B568" s="39"/>
      <c r="C568" s="22"/>
      <c r="D568" s="22"/>
      <c r="E568" s="28"/>
      <c r="F568" s="28"/>
      <c r="G568" s="28"/>
    </row>
    <row r="569" spans="1:7" customFormat="1" x14ac:dyDescent="0.25">
      <c r="A569" s="22" t="s">
        <v>2153</v>
      </c>
      <c r="B569" s="39"/>
      <c r="C569" s="22"/>
      <c r="D569" s="22"/>
      <c r="E569" s="28"/>
      <c r="F569" s="28"/>
      <c r="G569" s="28"/>
    </row>
    <row r="570" spans="1:7" customFormat="1" x14ac:dyDescent="0.25">
      <c r="A570" s="22" t="s">
        <v>2154</v>
      </c>
      <c r="B570" s="39"/>
      <c r="C570" s="22"/>
      <c r="D570" s="22"/>
      <c r="E570" s="28"/>
      <c r="F570" s="28"/>
      <c r="G570" s="28"/>
    </row>
    <row r="571" spans="1:7" customFormat="1" x14ac:dyDescent="0.25">
      <c r="A571" s="105"/>
      <c r="B571" s="105" t="s">
        <v>2047</v>
      </c>
      <c r="C571" s="41" t="s">
        <v>62</v>
      </c>
      <c r="D571" s="41" t="s">
        <v>1202</v>
      </c>
      <c r="E571" s="41"/>
      <c r="F571" s="41" t="s">
        <v>436</v>
      </c>
      <c r="G571" s="41" t="s">
        <v>1511</v>
      </c>
    </row>
    <row r="572" spans="1:7" customFormat="1" x14ac:dyDescent="0.25">
      <c r="A572" s="22" t="s">
        <v>2155</v>
      </c>
      <c r="B572" s="39" t="s">
        <v>1193</v>
      </c>
      <c r="C572" s="100"/>
      <c r="D572" s="101"/>
      <c r="E572" s="28"/>
      <c r="F572" s="106" t="str">
        <f>IF($C$585=0,"",IF(C572="[for completion]","",IF(C572="","",C572/$C$585)))</f>
        <v/>
      </c>
      <c r="G572" s="106" t="str">
        <f>IF($D$585=0,"",IF(D572="[for completion]","",IF(D572="","",D572/$D$585)))</f>
        <v/>
      </c>
    </row>
    <row r="573" spans="1:7" customFormat="1" x14ac:dyDescent="0.25">
      <c r="A573" s="22" t="s">
        <v>2156</v>
      </c>
      <c r="B573" s="39" t="s">
        <v>1194</v>
      </c>
      <c r="C573" s="100"/>
      <c r="D573" s="101"/>
      <c r="E573" s="28"/>
      <c r="F573" s="106" t="str">
        <f>IF($C$585=0,"",IF(C573="[for completion]","",IF(C573="","",C573/$C$585)))</f>
        <v/>
      </c>
      <c r="G573" s="106" t="str">
        <f>IF($D$585=0,"",IF(D573="[for completion]","",IF(D573="","",D573/$D$585)))</f>
        <v/>
      </c>
    </row>
    <row r="574" spans="1:7" customFormat="1" x14ac:dyDescent="0.25">
      <c r="A574" s="22" t="s">
        <v>2157</v>
      </c>
      <c r="B574" s="39" t="s">
        <v>1873</v>
      </c>
      <c r="C574" s="100"/>
      <c r="D574" s="101"/>
      <c r="E574" s="28"/>
      <c r="F574" s="106" t="str">
        <f>IF($C$585=0,"",IF(C574="[for completion]","",IF(C574="","",C574/$C$585)))</f>
        <v/>
      </c>
      <c r="G574" s="106" t="str">
        <f>IF($D$585=0,"",IF(D574="[for completion]","",IF(D574="","",D574/$D$585)))</f>
        <v/>
      </c>
    </row>
    <row r="575" spans="1:7" customFormat="1" x14ac:dyDescent="0.25">
      <c r="A575" s="22" t="s">
        <v>2158</v>
      </c>
      <c r="B575" s="39" t="s">
        <v>1195</v>
      </c>
      <c r="C575" s="100"/>
      <c r="D575" s="101"/>
      <c r="E575" s="28"/>
      <c r="F575" s="106" t="str">
        <f>IF($C$585=0,"",IF(C575="[for completion]","",IF(C575="","",C575/$C$585)))</f>
        <v/>
      </c>
      <c r="G575" s="106" t="str">
        <f>IF($D$585=0,"",IF(D575="[for completion]","",IF(D575="","",D575/$D$585)))</f>
        <v/>
      </c>
    </row>
    <row r="576" spans="1:7" customFormat="1" x14ac:dyDescent="0.25">
      <c r="A576" s="22" t="s">
        <v>2159</v>
      </c>
      <c r="B576" s="39" t="s">
        <v>1196</v>
      </c>
      <c r="C576" s="100"/>
      <c r="D576" s="101"/>
      <c r="E576" s="28"/>
      <c r="F576" s="106" t="str">
        <f>IF($C$585=0,"",IF(C576="[for completion]","",IF(C576="","",C576/$C$585)))</f>
        <v/>
      </c>
      <c r="G576" s="106" t="str">
        <f>IF($D$585=0,"",IF(D576="[for completion]","",IF(D576="","",D576/$D$585)))</f>
        <v/>
      </c>
    </row>
    <row r="577" spans="1:7" customFormat="1" x14ac:dyDescent="0.25">
      <c r="A577" s="22" t="s">
        <v>2160</v>
      </c>
      <c r="B577" s="39" t="s">
        <v>1197</v>
      </c>
      <c r="C577" s="100"/>
      <c r="D577" s="101"/>
      <c r="E577" s="28"/>
      <c r="F577" s="106" t="str">
        <f t="shared" ref="F577:F584" si="30">IF($C$585=0,"",IF(C577="[for completion]","",IF(C577="","",C577/$C$585)))</f>
        <v/>
      </c>
      <c r="G577" s="106" t="str">
        <f t="shared" ref="G577:G584" si="31">IF($D$585=0,"",IF(D577="[for completion]","",IF(D577="","",D577/$D$585)))</f>
        <v/>
      </c>
    </row>
    <row r="578" spans="1:7" customFormat="1" x14ac:dyDescent="0.25">
      <c r="A578" s="22" t="s">
        <v>2161</v>
      </c>
      <c r="B578" s="39" t="s">
        <v>1198</v>
      </c>
      <c r="C578" s="100"/>
      <c r="D578" s="101"/>
      <c r="E578" s="28"/>
      <c r="F578" s="106" t="str">
        <f t="shared" si="30"/>
        <v/>
      </c>
      <c r="G578" s="106" t="str">
        <f t="shared" si="31"/>
        <v/>
      </c>
    </row>
    <row r="579" spans="1:7" customFormat="1" x14ac:dyDescent="0.25">
      <c r="A579" s="22" t="s">
        <v>2162</v>
      </c>
      <c r="B579" s="39" t="s">
        <v>1199</v>
      </c>
      <c r="C579" s="100"/>
      <c r="D579" s="101"/>
      <c r="E579" s="28"/>
      <c r="F579" s="106" t="str">
        <f t="shared" si="30"/>
        <v/>
      </c>
      <c r="G579" s="106" t="str">
        <f t="shared" si="31"/>
        <v/>
      </c>
    </row>
    <row r="580" spans="1:7" customFormat="1" x14ac:dyDescent="0.25">
      <c r="A580" s="22" t="s">
        <v>2163</v>
      </c>
      <c r="B580" s="39" t="s">
        <v>2247</v>
      </c>
      <c r="C580" s="100"/>
      <c r="D580" s="22"/>
      <c r="E580" s="28"/>
      <c r="F580" s="106" t="str">
        <f t="shared" si="30"/>
        <v/>
      </c>
      <c r="G580" s="106" t="str">
        <f t="shared" si="31"/>
        <v/>
      </c>
    </row>
    <row r="581" spans="1:7" customFormat="1" x14ac:dyDescent="0.25">
      <c r="A581" s="22" t="s">
        <v>2164</v>
      </c>
      <c r="B581" s="22" t="s">
        <v>2250</v>
      </c>
      <c r="C581" s="100"/>
      <c r="D581" s="22"/>
      <c r="F581" s="106" t="str">
        <f t="shared" si="30"/>
        <v/>
      </c>
      <c r="G581" s="106" t="str">
        <f t="shared" si="31"/>
        <v/>
      </c>
    </row>
    <row r="582" spans="1:7" customFormat="1" x14ac:dyDescent="0.25">
      <c r="A582" s="22" t="s">
        <v>2165</v>
      </c>
      <c r="B582" s="22" t="s">
        <v>2248</v>
      </c>
      <c r="C582" s="100"/>
      <c r="D582" s="22"/>
      <c r="F582" s="106" t="str">
        <f t="shared" si="30"/>
        <v/>
      </c>
      <c r="G582" s="106" t="str">
        <f t="shared" si="31"/>
        <v/>
      </c>
    </row>
    <row r="583" spans="1:7" customFormat="1" x14ac:dyDescent="0.25">
      <c r="A583" s="22" t="s">
        <v>2259</v>
      </c>
      <c r="B583" s="39" t="s">
        <v>2249</v>
      </c>
      <c r="C583" s="100"/>
      <c r="D583" s="22"/>
      <c r="E583" s="28"/>
      <c r="F583" s="106" t="str">
        <f t="shared" si="30"/>
        <v/>
      </c>
      <c r="G583" s="106" t="str">
        <f t="shared" si="31"/>
        <v/>
      </c>
    </row>
    <row r="584" spans="1:7" customFormat="1" x14ac:dyDescent="0.25">
      <c r="A584" s="22" t="s">
        <v>2260</v>
      </c>
      <c r="B584" s="22" t="s">
        <v>1594</v>
      </c>
      <c r="C584" s="100"/>
      <c r="D584" s="101"/>
      <c r="E584" s="28"/>
      <c r="F584" s="106" t="str">
        <f t="shared" si="30"/>
        <v/>
      </c>
      <c r="G584" s="106" t="str">
        <f t="shared" si="31"/>
        <v/>
      </c>
    </row>
    <row r="585" spans="1:7" customFormat="1" x14ac:dyDescent="0.25">
      <c r="A585" s="22" t="s">
        <v>2261</v>
      </c>
      <c r="B585" s="39" t="s">
        <v>94</v>
      </c>
      <c r="C585" s="100">
        <f>SUM(C572:C584)</f>
        <v>0</v>
      </c>
      <c r="D585" s="101">
        <f>SUM(D572:D584)</f>
        <v>0</v>
      </c>
      <c r="E585" s="28"/>
      <c r="F585" s="97">
        <f>SUM(F572:F584)</f>
        <v>0</v>
      </c>
      <c r="G585" s="97">
        <f>SUM(G572:G584)</f>
        <v>0</v>
      </c>
    </row>
    <row r="586" spans="1:7" customFormat="1" x14ac:dyDescent="0.25">
      <c r="A586" s="22" t="s">
        <v>2166</v>
      </c>
      <c r="B586" s="39"/>
      <c r="C586" s="100"/>
      <c r="D586" s="101"/>
      <c r="E586" s="28"/>
      <c r="F586" s="106"/>
      <c r="G586" s="106"/>
    </row>
    <row r="587" spans="1:7" customFormat="1" x14ac:dyDescent="0.25">
      <c r="A587" s="22" t="s">
        <v>2262</v>
      </c>
      <c r="B587" s="39"/>
      <c r="C587" s="100"/>
      <c r="D587" s="101"/>
      <c r="E587" s="28"/>
      <c r="F587" s="106"/>
      <c r="G587" s="106"/>
    </row>
    <row r="588" spans="1:7" customFormat="1" x14ac:dyDescent="0.25">
      <c r="A588" s="22" t="s">
        <v>2263</v>
      </c>
      <c r="B588" s="39"/>
      <c r="C588" s="100"/>
      <c r="D588" s="101"/>
      <c r="E588" s="28"/>
      <c r="F588" s="106"/>
      <c r="G588" s="106"/>
    </row>
    <row r="589" spans="1:7" customFormat="1" x14ac:dyDescent="0.25">
      <c r="A589" s="22" t="s">
        <v>2264</v>
      </c>
      <c r="B589" s="39"/>
      <c r="C589" s="100"/>
      <c r="D589" s="101"/>
      <c r="E589" s="28"/>
      <c r="F589" s="106"/>
      <c r="G589" s="106"/>
    </row>
    <row r="590" spans="1:7" customFormat="1" x14ac:dyDescent="0.25">
      <c r="A590" s="22" t="s">
        <v>2265</v>
      </c>
      <c r="B590" s="39"/>
      <c r="C590" s="100"/>
      <c r="D590" s="101"/>
      <c r="E590" s="28"/>
      <c r="F590" s="106"/>
      <c r="G590" s="106"/>
    </row>
    <row r="591" spans="1:7" customFormat="1" x14ac:dyDescent="0.25">
      <c r="A591" s="22" t="s">
        <v>2266</v>
      </c>
      <c r="B591" s="39"/>
      <c r="C591" s="100"/>
      <c r="D591" s="101"/>
      <c r="E591" s="28"/>
      <c r="F591" s="106" t="str">
        <f>IF($C$585=0,"",IF(C591="[for completion]","",IF(C591="","",C591/$C$585)))</f>
        <v/>
      </c>
      <c r="G591" s="106" t="str">
        <f>IF($D$585=0,"",IF(D591="[for completion]","",IF(D591="","",D591/$D$585)))</f>
        <v/>
      </c>
    </row>
    <row r="592" spans="1:7" customFormat="1" x14ac:dyDescent="0.25">
      <c r="A592" s="22" t="s">
        <v>2267</v>
      </c>
    </row>
    <row r="593" spans="1:7" customFormat="1" x14ac:dyDescent="0.25">
      <c r="A593" s="22" t="s">
        <v>2268</v>
      </c>
    </row>
    <row r="594" spans="1:7" x14ac:dyDescent="0.25">
      <c r="A594" s="22" t="s">
        <v>2269</v>
      </c>
    </row>
    <row r="595" spans="1:7" x14ac:dyDescent="0.25">
      <c r="A595" s="22" t="s">
        <v>2275</v>
      </c>
    </row>
    <row r="596" spans="1:7" x14ac:dyDescent="0.25">
      <c r="A596" s="105"/>
      <c r="B596" s="105" t="s">
        <v>2048</v>
      </c>
      <c r="C596" s="41" t="s">
        <v>62</v>
      </c>
      <c r="D596" s="41" t="s">
        <v>1200</v>
      </c>
      <c r="E596" s="41"/>
      <c r="F596" s="41" t="s">
        <v>435</v>
      </c>
      <c r="G596" s="41" t="s">
        <v>1511</v>
      </c>
    </row>
    <row r="597" spans="1:7" x14ac:dyDescent="0.25">
      <c r="A597" s="22" t="s">
        <v>2167</v>
      </c>
      <c r="B597" s="39" t="s">
        <v>1774</v>
      </c>
      <c r="C597" s="100"/>
      <c r="D597" s="101"/>
      <c r="E597" s="28"/>
      <c r="F597" s="106" t="str">
        <f>IF($C$601=0,"",IF(C597="[for completion]","",IF(C597="","",C597/$C$601)))</f>
        <v/>
      </c>
      <c r="G597" s="106" t="str">
        <f>IF($D$601=0,"",IF(D597="[for completion]","",IF(D597="","",D597/$D$601)))</f>
        <v/>
      </c>
    </row>
    <row r="598" spans="1:7" x14ac:dyDescent="0.25">
      <c r="A598" s="22" t="s">
        <v>2168</v>
      </c>
      <c r="B598" s="120" t="s">
        <v>1775</v>
      </c>
      <c r="C598" s="100"/>
      <c r="D598" s="101"/>
      <c r="E598" s="28"/>
      <c r="F598" s="106" t="str">
        <f>IF($C$601=0,"",IF(C598="[for completion]","",IF(C598="","",C598/$C$601)))</f>
        <v/>
      </c>
      <c r="G598" s="106" t="str">
        <f>IF($D$601=0,"",IF(D598="[for completion]","",IF(D598="","",D598/$D$601)))</f>
        <v/>
      </c>
    </row>
    <row r="599" spans="1:7" x14ac:dyDescent="0.25">
      <c r="A599" s="22" t="s">
        <v>2169</v>
      </c>
      <c r="B599" s="39" t="s">
        <v>1201</v>
      </c>
      <c r="C599" s="100"/>
      <c r="D599" s="101"/>
      <c r="E599" s="28"/>
      <c r="F599" s="106" t="str">
        <f>IF($C$601=0,"",IF(C599="[for completion]","",IF(C599="","",C599/$C$601)))</f>
        <v/>
      </c>
      <c r="G599" s="106" t="str">
        <f>IF($D$601=0,"",IF(D599="[for completion]","",IF(D599="","",D599/$D$601)))</f>
        <v/>
      </c>
    </row>
    <row r="600" spans="1:7" x14ac:dyDescent="0.25">
      <c r="A600" s="22" t="s">
        <v>2170</v>
      </c>
      <c r="B600" s="22" t="s">
        <v>1594</v>
      </c>
      <c r="C600" s="100"/>
      <c r="D600" s="101"/>
      <c r="E600" s="28"/>
      <c r="F600" s="106" t="str">
        <f>IF($C$601=0,"",IF(C600="[for completion]","",IF(C600="","",C600/$C$601)))</f>
        <v/>
      </c>
      <c r="G600" s="106" t="str">
        <f>IF($D$601=0,"",IF(D600="[for completion]","",IF(D600="","",D600/$D$601)))</f>
        <v/>
      </c>
    </row>
    <row r="601" spans="1:7" x14ac:dyDescent="0.25">
      <c r="A601" s="22" t="s">
        <v>2171</v>
      </c>
      <c r="B601" s="39" t="s">
        <v>94</v>
      </c>
      <c r="C601" s="100">
        <f>SUM(C597:C600)</f>
        <v>0</v>
      </c>
      <c r="D601" s="101">
        <f>SUM(D597:D600)</f>
        <v>0</v>
      </c>
      <c r="E601" s="28"/>
      <c r="F601" s="97">
        <f>SUM(F597:F600)</f>
        <v>0</v>
      </c>
      <c r="G601" s="97">
        <f>SUM(G597:G600)</f>
        <v>0</v>
      </c>
    </row>
    <row r="603" spans="1:7" x14ac:dyDescent="0.25">
      <c r="A603" s="105"/>
      <c r="B603" s="105" t="s">
        <v>2239</v>
      </c>
      <c r="C603" s="105" t="s">
        <v>2235</v>
      </c>
      <c r="D603" s="105" t="s">
        <v>2240</v>
      </c>
      <c r="E603" s="105"/>
      <c r="F603" s="105" t="s">
        <v>2237</v>
      </c>
      <c r="G603" s="105"/>
    </row>
    <row r="604" spans="1:7" x14ac:dyDescent="0.25">
      <c r="A604" s="22" t="s">
        <v>2174</v>
      </c>
      <c r="B604" s="39" t="s">
        <v>726</v>
      </c>
      <c r="C604" s="134"/>
      <c r="D604" s="131"/>
      <c r="E604" s="166"/>
      <c r="F604" s="131"/>
      <c r="G604" s="106" t="str">
        <f>IF($D$622=0,"",IF(D604="[for completion]","",IF(D604="","",D604/$D$622)))</f>
        <v/>
      </c>
    </row>
    <row r="605" spans="1:7" x14ac:dyDescent="0.25">
      <c r="A605" s="22" t="s">
        <v>2175</v>
      </c>
      <c r="B605" s="39" t="s">
        <v>727</v>
      </c>
      <c r="C605" s="134"/>
      <c r="D605" s="131"/>
      <c r="E605" s="166"/>
      <c r="F605" s="131"/>
      <c r="G605" s="106" t="str">
        <f t="shared" ref="G605:G622" si="32">IF($D$622=0,"",IF(D605="[for completion]","",IF(D605="","",D605/$D$622)))</f>
        <v/>
      </c>
    </row>
    <row r="606" spans="1:7" x14ac:dyDescent="0.25">
      <c r="A606" s="22" t="s">
        <v>2176</v>
      </c>
      <c r="B606" s="39" t="s">
        <v>728</v>
      </c>
      <c r="C606" s="134"/>
      <c r="D606" s="131"/>
      <c r="E606" s="166"/>
      <c r="F606" s="131"/>
      <c r="G606" s="106" t="str">
        <f t="shared" si="32"/>
        <v/>
      </c>
    </row>
    <row r="607" spans="1:7" x14ac:dyDescent="0.25">
      <c r="A607" s="22" t="s">
        <v>2177</v>
      </c>
      <c r="B607" s="39" t="s">
        <v>729</v>
      </c>
      <c r="C607" s="134"/>
      <c r="D607" s="131"/>
      <c r="E607" s="166"/>
      <c r="F607" s="131"/>
      <c r="G607" s="106" t="str">
        <f t="shared" si="32"/>
        <v/>
      </c>
    </row>
    <row r="608" spans="1:7" x14ac:dyDescent="0.25">
      <c r="A608" s="22" t="s">
        <v>2178</v>
      </c>
      <c r="B608" s="39" t="s">
        <v>730</v>
      </c>
      <c r="C608" s="134"/>
      <c r="D608" s="131"/>
      <c r="E608" s="166"/>
      <c r="F608" s="131"/>
      <c r="G608" s="106" t="str">
        <f t="shared" si="32"/>
        <v/>
      </c>
    </row>
    <row r="609" spans="1:7" x14ac:dyDescent="0.25">
      <c r="A609" s="22" t="s">
        <v>2179</v>
      </c>
      <c r="B609" s="39" t="s">
        <v>731</v>
      </c>
      <c r="C609" s="134"/>
      <c r="D609" s="131"/>
      <c r="E609" s="166"/>
      <c r="F609" s="131"/>
      <c r="G609" s="106" t="str">
        <f t="shared" si="32"/>
        <v/>
      </c>
    </row>
    <row r="610" spans="1:7" x14ac:dyDescent="0.25">
      <c r="A610" s="22" t="s">
        <v>2180</v>
      </c>
      <c r="B610" s="39" t="s">
        <v>732</v>
      </c>
      <c r="C610" s="134"/>
      <c r="D610" s="131"/>
      <c r="E610" s="166"/>
      <c r="F610" s="131"/>
      <c r="G610" s="106" t="str">
        <f t="shared" si="32"/>
        <v/>
      </c>
    </row>
    <row r="611" spans="1:7" x14ac:dyDescent="0.25">
      <c r="A611" s="22" t="s">
        <v>2181</v>
      </c>
      <c r="B611" s="39" t="s">
        <v>1767</v>
      </c>
      <c r="C611" s="134"/>
      <c r="D611" s="131"/>
      <c r="E611" s="166"/>
      <c r="F611" s="131"/>
      <c r="G611" s="106" t="str">
        <f t="shared" si="32"/>
        <v/>
      </c>
    </row>
    <row r="612" spans="1:7" x14ac:dyDescent="0.25">
      <c r="A612" s="22" t="s">
        <v>2182</v>
      </c>
      <c r="B612" s="39" t="s">
        <v>1768</v>
      </c>
      <c r="C612" s="134"/>
      <c r="D612" s="131"/>
      <c r="E612" s="166"/>
      <c r="F612" s="131"/>
      <c r="G612" s="106" t="str">
        <f t="shared" si="32"/>
        <v/>
      </c>
    </row>
    <row r="613" spans="1:7" x14ac:dyDescent="0.25">
      <c r="A613" s="22" t="s">
        <v>2183</v>
      </c>
      <c r="B613" s="39" t="s">
        <v>1769</v>
      </c>
      <c r="C613" s="134"/>
      <c r="D613" s="131"/>
      <c r="E613" s="166"/>
      <c r="F613" s="131"/>
      <c r="G613" s="106" t="str">
        <f t="shared" si="32"/>
        <v/>
      </c>
    </row>
    <row r="614" spans="1:7" x14ac:dyDescent="0.25">
      <c r="A614" s="22" t="s">
        <v>2184</v>
      </c>
      <c r="B614" s="39" t="s">
        <v>733</v>
      </c>
      <c r="C614" s="134"/>
      <c r="D614" s="131"/>
      <c r="E614" s="166"/>
      <c r="F614" s="131"/>
      <c r="G614" s="106" t="str">
        <f t="shared" si="32"/>
        <v/>
      </c>
    </row>
    <row r="615" spans="1:7" x14ac:dyDescent="0.25">
      <c r="A615" s="22" t="s">
        <v>2185</v>
      </c>
      <c r="B615" s="39" t="s">
        <v>734</v>
      </c>
      <c r="C615" s="134"/>
      <c r="D615" s="131"/>
      <c r="E615" s="166"/>
      <c r="F615" s="131"/>
      <c r="G615" s="106" t="str">
        <f t="shared" si="32"/>
        <v/>
      </c>
    </row>
    <row r="616" spans="1:7" x14ac:dyDescent="0.25">
      <c r="A616" s="22" t="s">
        <v>2186</v>
      </c>
      <c r="B616" s="39" t="s">
        <v>92</v>
      </c>
      <c r="C616" s="134"/>
      <c r="D616" s="131"/>
      <c r="E616" s="166"/>
      <c r="F616" s="131"/>
      <c r="G616" s="106" t="str">
        <f t="shared" si="32"/>
        <v/>
      </c>
    </row>
    <row r="617" spans="1:7" x14ac:dyDescent="0.25">
      <c r="A617" s="22" t="s">
        <v>2187</v>
      </c>
      <c r="B617" s="39" t="s">
        <v>1594</v>
      </c>
      <c r="C617" s="134"/>
      <c r="D617" s="131"/>
      <c r="E617" s="166"/>
      <c r="F617" s="131"/>
      <c r="G617" s="106" t="str">
        <f t="shared" si="32"/>
        <v/>
      </c>
    </row>
    <row r="618" spans="1:7" x14ac:dyDescent="0.25">
      <c r="A618" s="22" t="s">
        <v>2188</v>
      </c>
      <c r="B618" s="39" t="s">
        <v>94</v>
      </c>
      <c r="C618" s="100">
        <f>SUM(C604:C617)</f>
        <v>0</v>
      </c>
      <c r="D618" s="22">
        <f>SUM(D604:D617)</f>
        <v>0</v>
      </c>
      <c r="E618" s="20"/>
      <c r="F618" s="100"/>
      <c r="G618" s="106" t="str">
        <f t="shared" si="32"/>
        <v/>
      </c>
    </row>
    <row r="619" spans="1:7" x14ac:dyDescent="0.25">
      <c r="A619" s="22" t="s">
        <v>2189</v>
      </c>
      <c r="B619" s="22" t="s">
        <v>2234</v>
      </c>
      <c r="C619"/>
      <c r="D619"/>
      <c r="E619"/>
      <c r="F619" s="131"/>
      <c r="G619" s="106" t="str">
        <f t="shared" si="32"/>
        <v/>
      </c>
    </row>
    <row r="620" spans="1:7" x14ac:dyDescent="0.25">
      <c r="A620" s="22" t="s">
        <v>2190</v>
      </c>
      <c r="B620" s="39"/>
      <c r="C620" s="100"/>
      <c r="D620" s="101"/>
      <c r="E620" s="20"/>
      <c r="F620" s="106"/>
      <c r="G620" s="106" t="str">
        <f t="shared" si="32"/>
        <v/>
      </c>
    </row>
    <row r="621" spans="1:7" x14ac:dyDescent="0.25">
      <c r="A621" s="22" t="s">
        <v>2191</v>
      </c>
      <c r="B621" s="39"/>
      <c r="C621" s="100"/>
      <c r="D621" s="101"/>
      <c r="E621" s="20"/>
      <c r="F621" s="106"/>
      <c r="G621" s="106" t="str">
        <f t="shared" si="32"/>
        <v/>
      </c>
    </row>
    <row r="622" spans="1:7" x14ac:dyDescent="0.25">
      <c r="A622" s="22" t="s">
        <v>2192</v>
      </c>
      <c r="B622" s="39"/>
      <c r="C622" s="100"/>
      <c r="D622" s="101"/>
      <c r="E622" s="20"/>
      <c r="F622" s="106"/>
      <c r="G622" s="106" t="str">
        <f t="shared" si="32"/>
        <v/>
      </c>
    </row>
  </sheetData>
  <sheetProtection algorithmName="SHA-512" hashValue="8+S5o3vc2IY6Vo7hFufnnN0MP5C2AksL8XQTXzMbcNikt6zHe+I/x8ZhOsG4j3ltahg/016luNdFlHSyYFvjjw==" saltValue="ARQ1WRz6wUrQrKZ9oPC0Tg=="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12:C14 C28:D28" name="Mortgage Asset I"/>
    <protectedRange sqref="C287:D308 C310:D331 C358:D364 C368:D371 C375:D393 C604:D622 C351:D356 C333:D349 C580:D58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3" type="noConversion"/>
  <hyperlinks>
    <hyperlink ref="B6" location="'B1. HTT Mortgage Assets'!B10" display="7. Mortgage Assets" xr:uid="{00000000-0004-0000-0300-000000000000}"/>
    <hyperlink ref="B7" location="'B1. HTT Mortgage Assets'!B166" display="7.A Residential Cover Pool" xr:uid="{00000000-0004-0000-0300-000001000000}"/>
    <hyperlink ref="B8" location="'B1. HTT Mortgage Assets'!B267" display="7.B Commercial Cover Pool" xr:uid="{00000000-0004-0000-0300-000002000000}"/>
    <hyperlink ref="B149" location="'2. Harmonised Glossary'!A9" display="Breakdown by Interest Rate" xr:uid="{00000000-0004-0000-0300-000003000000}"/>
    <hyperlink ref="B11" location="'2. Harmonised Glossary'!A12" display="Property Type Information" xr:uid="{00000000-0004-0000-0300-000004000000}"/>
    <hyperlink ref="B215" location="'C. HTT Harmonised Glossary'!B13" display="11. Loan to Value (LTV) Information - UNINDEXED" xr:uid="{00000000-0004-0000-0300-000005000000}"/>
    <hyperlink ref="B237" location="'C. HTT Harmonised Glossary'!B16" display="12. Loan to Value (LTV) Information - INDEXED " xr:uid="{00000000-0004-0000-0300-000006000000}"/>
    <hyperlink ref="B179" location="'C. HTT Harmonised Glossary'!B19" display="9. Non-Performing Loans (NPLs)" xr:uid="{00000000-0004-0000-03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tabColor rgb="FFE36E00"/>
  </sheetPr>
  <dimension ref="A1:C403"/>
  <sheetViews>
    <sheetView zoomScale="80" zoomScaleNormal="80" workbookViewId="0"/>
  </sheetViews>
  <sheetFormatPr defaultColWidth="11.42578125" defaultRowHeight="15" outlineLevelRow="1" x14ac:dyDescent="0.25"/>
  <cols>
    <col min="1" max="1" width="16.28515625" customWidth="1"/>
    <col min="2" max="2" width="89.85546875" style="22" bestFit="1" customWidth="1"/>
    <col min="3" max="3" width="134.7109375" customWidth="1"/>
  </cols>
  <sheetData>
    <row r="1" spans="1:3" ht="31.5" x14ac:dyDescent="0.25">
      <c r="A1" s="19" t="s">
        <v>739</v>
      </c>
      <c r="B1" s="19"/>
      <c r="C1" s="159" t="s">
        <v>2315</v>
      </c>
    </row>
    <row r="2" spans="1:3" x14ac:dyDescent="0.25">
      <c r="B2" s="20"/>
      <c r="C2" s="20"/>
    </row>
    <row r="3" spans="1:3" x14ac:dyDescent="0.25">
      <c r="A3" s="65" t="s">
        <v>740</v>
      </c>
      <c r="B3" s="66"/>
      <c r="C3" s="20"/>
    </row>
    <row r="4" spans="1:3" x14ac:dyDescent="0.25">
      <c r="C4" s="20"/>
    </row>
    <row r="5" spans="1:3" ht="37.5" x14ac:dyDescent="0.25">
      <c r="A5" s="33" t="s">
        <v>32</v>
      </c>
      <c r="B5" s="33" t="s">
        <v>741</v>
      </c>
      <c r="C5" s="67" t="s">
        <v>1139</v>
      </c>
    </row>
    <row r="6" spans="1:3" ht="30" x14ac:dyDescent="0.25">
      <c r="A6" s="1" t="s">
        <v>742</v>
      </c>
      <c r="B6" s="36" t="s">
        <v>2300</v>
      </c>
      <c r="C6" s="167" t="s">
        <v>2884</v>
      </c>
    </row>
    <row r="7" spans="1:3" ht="30" x14ac:dyDescent="0.25">
      <c r="A7" s="1" t="s">
        <v>743</v>
      </c>
      <c r="B7" s="36" t="s">
        <v>2302</v>
      </c>
      <c r="C7" s="167" t="s">
        <v>2303</v>
      </c>
    </row>
    <row r="8" spans="1:3" ht="30" x14ac:dyDescent="0.25">
      <c r="A8" s="1" t="s">
        <v>744</v>
      </c>
      <c r="B8" s="36" t="s">
        <v>2301</v>
      </c>
      <c r="C8" s="167" t="s">
        <v>2304</v>
      </c>
    </row>
    <row r="9" spans="1:3" ht="345" x14ac:dyDescent="0.25">
      <c r="A9" s="1" t="s">
        <v>745</v>
      </c>
      <c r="B9" s="36" t="s">
        <v>746</v>
      </c>
      <c r="C9" s="131" t="s">
        <v>2883</v>
      </c>
    </row>
    <row r="10" spans="1:3" ht="44.25" customHeight="1" x14ac:dyDescent="0.25">
      <c r="A10" s="1" t="s">
        <v>747</v>
      </c>
      <c r="B10" s="36" t="s">
        <v>961</v>
      </c>
      <c r="C10" s="131" t="s">
        <v>2884</v>
      </c>
    </row>
    <row r="11" spans="1:3" ht="54.75" customHeight="1" x14ac:dyDescent="0.25">
      <c r="A11" s="1" t="s">
        <v>748</v>
      </c>
      <c r="B11" s="36" t="s">
        <v>749</v>
      </c>
      <c r="C11" s="131"/>
    </row>
    <row r="12" spans="1:3" x14ac:dyDescent="0.25">
      <c r="A12" s="1" t="s">
        <v>750</v>
      </c>
      <c r="B12" s="36" t="s">
        <v>2231</v>
      </c>
      <c r="C12" s="131" t="s">
        <v>2232</v>
      </c>
    </row>
    <row r="13" spans="1:3" ht="30" x14ac:dyDescent="0.25">
      <c r="A13" s="1" t="s">
        <v>752</v>
      </c>
      <c r="B13" s="36" t="s">
        <v>751</v>
      </c>
      <c r="C13" s="131" t="s">
        <v>2885</v>
      </c>
    </row>
    <row r="14" spans="1:3" x14ac:dyDescent="0.25">
      <c r="A14" s="1" t="s">
        <v>754</v>
      </c>
      <c r="B14" s="36" t="s">
        <v>753</v>
      </c>
      <c r="C14" s="131"/>
    </row>
    <row r="15" spans="1:3" ht="30" x14ac:dyDescent="0.25">
      <c r="A15" s="1" t="s">
        <v>756</v>
      </c>
      <c r="B15" s="36" t="s">
        <v>755</v>
      </c>
      <c r="C15" s="131"/>
    </row>
    <row r="16" spans="1:3" x14ac:dyDescent="0.25">
      <c r="A16" s="1" t="s">
        <v>758</v>
      </c>
      <c r="B16" s="36" t="s">
        <v>757</v>
      </c>
      <c r="C16" s="131" t="s">
        <v>2886</v>
      </c>
    </row>
    <row r="17" spans="1:3" ht="30" customHeight="1" x14ac:dyDescent="0.25">
      <c r="A17" s="1" t="s">
        <v>760</v>
      </c>
      <c r="B17" s="40" t="s">
        <v>759</v>
      </c>
      <c r="C17" s="131" t="s">
        <v>2887</v>
      </c>
    </row>
    <row r="18" spans="1:3" x14ac:dyDescent="0.25">
      <c r="A18" s="1" t="s">
        <v>762</v>
      </c>
      <c r="B18" s="40" t="s">
        <v>761</v>
      </c>
      <c r="C18" s="131"/>
    </row>
    <row r="19" spans="1:3" x14ac:dyDescent="0.25">
      <c r="A19" s="1" t="s">
        <v>2230</v>
      </c>
      <c r="B19" s="40" t="s">
        <v>763</v>
      </c>
      <c r="C19" s="131" t="s">
        <v>2758</v>
      </c>
    </row>
    <row r="20" spans="1:3" ht="30" x14ac:dyDescent="0.25">
      <c r="A20" s="1" t="s">
        <v>2233</v>
      </c>
      <c r="B20" s="36" t="s">
        <v>2229</v>
      </c>
      <c r="C20" s="131" t="s">
        <v>2918</v>
      </c>
    </row>
    <row r="21" spans="1:3" x14ac:dyDescent="0.25">
      <c r="A21" s="1" t="s">
        <v>764</v>
      </c>
      <c r="B21" s="37" t="s">
        <v>765</v>
      </c>
      <c r="C21" s="168"/>
    </row>
    <row r="22" spans="1:3" x14ac:dyDescent="0.25">
      <c r="A22" s="1" t="s">
        <v>766</v>
      </c>
      <c r="B22"/>
      <c r="C22" s="168"/>
    </row>
    <row r="23" spans="1:3" outlineLevel="1" x14ac:dyDescent="0.25">
      <c r="A23" s="1" t="s">
        <v>767</v>
      </c>
      <c r="C23" s="131"/>
    </row>
    <row r="24" spans="1:3" outlineLevel="1" x14ac:dyDescent="0.25">
      <c r="A24" s="1" t="s">
        <v>768</v>
      </c>
      <c r="B24" s="64"/>
      <c r="C24" s="131"/>
    </row>
    <row r="25" spans="1:3" outlineLevel="1" x14ac:dyDescent="0.25">
      <c r="A25" s="1" t="s">
        <v>769</v>
      </c>
      <c r="B25" s="64"/>
      <c r="C25" s="131"/>
    </row>
    <row r="26" spans="1:3" outlineLevel="1" x14ac:dyDescent="0.25">
      <c r="A26" s="1" t="s">
        <v>1893</v>
      </c>
      <c r="B26" s="64"/>
      <c r="C26" s="131"/>
    </row>
    <row r="27" spans="1:3" outlineLevel="1" x14ac:dyDescent="0.25">
      <c r="A27" s="1" t="s">
        <v>1894</v>
      </c>
      <c r="B27" s="64"/>
      <c r="C27" s="131"/>
    </row>
    <row r="28" spans="1:3" ht="18.75" outlineLevel="1" x14ac:dyDescent="0.25">
      <c r="A28" s="33"/>
      <c r="B28" s="33" t="s">
        <v>1826</v>
      </c>
      <c r="C28" s="67" t="s">
        <v>1139</v>
      </c>
    </row>
    <row r="29" spans="1:3" outlineLevel="1" x14ac:dyDescent="0.25">
      <c r="A29" s="1" t="s">
        <v>771</v>
      </c>
      <c r="B29" s="36" t="s">
        <v>1824</v>
      </c>
      <c r="C29" s="131"/>
    </row>
    <row r="30" spans="1:3" outlineLevel="1" x14ac:dyDescent="0.25">
      <c r="A30" s="1" t="s">
        <v>774</v>
      </c>
      <c r="B30" s="36" t="s">
        <v>1825</v>
      </c>
      <c r="C30" s="131"/>
    </row>
    <row r="31" spans="1:3" outlineLevel="1" x14ac:dyDescent="0.25">
      <c r="A31" s="1" t="s">
        <v>777</v>
      </c>
      <c r="B31" s="36" t="s">
        <v>1823</v>
      </c>
      <c r="C31" s="131"/>
    </row>
    <row r="32" spans="1:3" outlineLevel="1" x14ac:dyDescent="0.25">
      <c r="A32" s="1" t="s">
        <v>780</v>
      </c>
      <c r="B32" s="169"/>
      <c r="C32" s="131"/>
    </row>
    <row r="33" spans="1:3" outlineLevel="1" x14ac:dyDescent="0.25">
      <c r="A33" s="1" t="s">
        <v>781</v>
      </c>
      <c r="B33" s="169"/>
      <c r="C33" s="131"/>
    </row>
    <row r="34" spans="1:3" outlineLevel="1" x14ac:dyDescent="0.25">
      <c r="A34" s="1" t="s">
        <v>1125</v>
      </c>
      <c r="B34" s="169"/>
      <c r="C34" s="131"/>
    </row>
    <row r="35" spans="1:3" outlineLevel="1" x14ac:dyDescent="0.25">
      <c r="A35" s="1" t="s">
        <v>1837</v>
      </c>
      <c r="B35" s="169"/>
      <c r="C35" s="131"/>
    </row>
    <row r="36" spans="1:3" outlineLevel="1" x14ac:dyDescent="0.25">
      <c r="A36" s="1" t="s">
        <v>1838</v>
      </c>
      <c r="B36" s="169"/>
      <c r="C36" s="131"/>
    </row>
    <row r="37" spans="1:3" outlineLevel="1" x14ac:dyDescent="0.25">
      <c r="A37" s="1" t="s">
        <v>1839</v>
      </c>
      <c r="B37" s="169"/>
      <c r="C37" s="131"/>
    </row>
    <row r="38" spans="1:3" outlineLevel="1" x14ac:dyDescent="0.25">
      <c r="A38" s="1" t="s">
        <v>1840</v>
      </c>
      <c r="B38" s="169"/>
      <c r="C38" s="131"/>
    </row>
    <row r="39" spans="1:3" outlineLevel="1" x14ac:dyDescent="0.25">
      <c r="A39" s="1" t="s">
        <v>1841</v>
      </c>
      <c r="B39" s="169"/>
      <c r="C39" s="131"/>
    </row>
    <row r="40" spans="1:3" outlineLevel="1" x14ac:dyDescent="0.25">
      <c r="A40" s="1" t="s">
        <v>1842</v>
      </c>
      <c r="B40" s="169"/>
      <c r="C40" s="131"/>
    </row>
    <row r="41" spans="1:3" outlineLevel="1" x14ac:dyDescent="0.25">
      <c r="A41" s="1" t="s">
        <v>1843</v>
      </c>
      <c r="B41" s="169"/>
      <c r="C41" s="131"/>
    </row>
    <row r="42" spans="1:3" outlineLevel="1" x14ac:dyDescent="0.25">
      <c r="A42" s="1" t="s">
        <v>1844</v>
      </c>
      <c r="B42" s="169"/>
      <c r="C42" s="131"/>
    </row>
    <row r="43" spans="1:3" outlineLevel="1" x14ac:dyDescent="0.25">
      <c r="A43" s="1" t="s">
        <v>1845</v>
      </c>
      <c r="B43" s="169"/>
      <c r="C43" s="131"/>
    </row>
    <row r="44" spans="1:3" ht="18.75" x14ac:dyDescent="0.25">
      <c r="A44" s="33"/>
      <c r="B44" s="33" t="s">
        <v>1827</v>
      </c>
      <c r="C44" s="67" t="s">
        <v>770</v>
      </c>
    </row>
    <row r="45" spans="1:3" x14ac:dyDescent="0.25">
      <c r="A45" s="1" t="s">
        <v>782</v>
      </c>
      <c r="B45" s="40" t="s">
        <v>772</v>
      </c>
      <c r="C45" s="22" t="s">
        <v>773</v>
      </c>
    </row>
    <row r="46" spans="1:3" x14ac:dyDescent="0.25">
      <c r="A46" s="1" t="s">
        <v>1829</v>
      </c>
      <c r="B46" s="40" t="s">
        <v>775</v>
      </c>
      <c r="C46" s="22" t="s">
        <v>776</v>
      </c>
    </row>
    <row r="47" spans="1:3" x14ac:dyDescent="0.25">
      <c r="A47" s="1" t="s">
        <v>1830</v>
      </c>
      <c r="B47" s="40" t="s">
        <v>778</v>
      </c>
      <c r="C47" s="22" t="s">
        <v>779</v>
      </c>
    </row>
    <row r="48" spans="1:3" outlineLevel="1" x14ac:dyDescent="0.25">
      <c r="A48" s="1" t="s">
        <v>784</v>
      </c>
      <c r="B48" s="146"/>
      <c r="C48" s="131"/>
    </row>
    <row r="49" spans="1:3" outlineLevel="1" x14ac:dyDescent="0.25">
      <c r="A49" s="1" t="s">
        <v>785</v>
      </c>
      <c r="B49" s="146"/>
      <c r="C49" s="131"/>
    </row>
    <row r="50" spans="1:3" outlineLevel="1" x14ac:dyDescent="0.25">
      <c r="A50" s="1" t="s">
        <v>786</v>
      </c>
      <c r="B50" s="170"/>
      <c r="C50" s="131"/>
    </row>
    <row r="51" spans="1:3" ht="18.75" x14ac:dyDescent="0.25">
      <c r="A51" s="33"/>
      <c r="B51" s="33" t="s">
        <v>1828</v>
      </c>
      <c r="C51" s="67" t="s">
        <v>1139</v>
      </c>
    </row>
    <row r="52" spans="1:3" x14ac:dyDescent="0.25">
      <c r="A52" s="1" t="s">
        <v>1831</v>
      </c>
      <c r="B52" s="36" t="s">
        <v>783</v>
      </c>
      <c r="C52" s="22"/>
    </row>
    <row r="53" spans="1:3" x14ac:dyDescent="0.25">
      <c r="A53" s="1" t="s">
        <v>1832</v>
      </c>
      <c r="B53" s="146"/>
      <c r="C53" s="168"/>
    </row>
    <row r="54" spans="1:3" x14ac:dyDescent="0.25">
      <c r="A54" s="1" t="s">
        <v>1833</v>
      </c>
      <c r="B54" s="146"/>
      <c r="C54" s="168"/>
    </row>
    <row r="55" spans="1:3" x14ac:dyDescent="0.25">
      <c r="A55" s="1" t="s">
        <v>1834</v>
      </c>
      <c r="B55" s="146"/>
      <c r="C55" s="168"/>
    </row>
    <row r="56" spans="1:3" x14ac:dyDescent="0.25">
      <c r="A56" s="1" t="s">
        <v>1835</v>
      </c>
      <c r="B56" s="146"/>
      <c r="C56" s="168"/>
    </row>
    <row r="57" spans="1:3" x14ac:dyDescent="0.25">
      <c r="A57" s="1" t="s">
        <v>1836</v>
      </c>
      <c r="B57" s="146"/>
      <c r="C57" s="168"/>
    </row>
    <row r="58" spans="1:3" x14ac:dyDescent="0.25">
      <c r="B58" s="39"/>
    </row>
    <row r="59" spans="1:3" x14ac:dyDescent="0.25">
      <c r="B59" s="39"/>
    </row>
    <row r="60" spans="1:3" x14ac:dyDescent="0.25">
      <c r="B60" s="39"/>
    </row>
    <row r="61" spans="1:3" x14ac:dyDescent="0.25">
      <c r="B61" s="39"/>
    </row>
    <row r="62" spans="1:3" x14ac:dyDescent="0.25">
      <c r="B62" s="39"/>
    </row>
    <row r="63" spans="1:3" x14ac:dyDescent="0.25">
      <c r="B63" s="39"/>
    </row>
    <row r="64" spans="1:3" x14ac:dyDescent="0.25">
      <c r="B64" s="39"/>
    </row>
    <row r="65" spans="2:2" x14ac:dyDescent="0.25">
      <c r="B65" s="39"/>
    </row>
    <row r="66" spans="2:2" x14ac:dyDescent="0.25">
      <c r="B66" s="39"/>
    </row>
    <row r="67" spans="2:2" x14ac:dyDescent="0.25">
      <c r="B67" s="39"/>
    </row>
    <row r="68" spans="2:2" x14ac:dyDescent="0.25">
      <c r="B68" s="39"/>
    </row>
    <row r="69" spans="2:2" x14ac:dyDescent="0.25">
      <c r="B69" s="39"/>
    </row>
    <row r="70" spans="2:2" x14ac:dyDescent="0.25">
      <c r="B70" s="39"/>
    </row>
    <row r="71" spans="2:2" x14ac:dyDescent="0.25">
      <c r="B71" s="39"/>
    </row>
    <row r="72" spans="2:2" x14ac:dyDescent="0.25">
      <c r="B72" s="39"/>
    </row>
    <row r="73" spans="2:2" x14ac:dyDescent="0.25">
      <c r="B73" s="39"/>
    </row>
    <row r="74" spans="2:2" x14ac:dyDescent="0.25">
      <c r="B74" s="39"/>
    </row>
    <row r="75" spans="2:2" x14ac:dyDescent="0.25">
      <c r="B75" s="39"/>
    </row>
    <row r="76" spans="2:2" x14ac:dyDescent="0.25">
      <c r="B76" s="39"/>
    </row>
    <row r="77" spans="2:2" x14ac:dyDescent="0.25">
      <c r="B77" s="39"/>
    </row>
    <row r="78" spans="2:2" x14ac:dyDescent="0.25">
      <c r="B78" s="39"/>
    </row>
    <row r="79" spans="2:2" x14ac:dyDescent="0.25">
      <c r="B79" s="39"/>
    </row>
    <row r="80" spans="2:2" x14ac:dyDescent="0.25">
      <c r="B80" s="39"/>
    </row>
    <row r="81" spans="2:2" x14ac:dyDescent="0.25">
      <c r="B81" s="39"/>
    </row>
    <row r="82" spans="2:2" x14ac:dyDescent="0.25">
      <c r="B82" s="39"/>
    </row>
    <row r="83" spans="2:2" x14ac:dyDescent="0.25">
      <c r="B83" s="39"/>
    </row>
    <row r="84" spans="2:2" x14ac:dyDescent="0.25">
      <c r="B84" s="39"/>
    </row>
    <row r="85" spans="2:2" x14ac:dyDescent="0.25">
      <c r="B85" s="39"/>
    </row>
    <row r="86" spans="2:2" x14ac:dyDescent="0.25">
      <c r="B86" s="39"/>
    </row>
    <row r="87" spans="2:2" x14ac:dyDescent="0.25">
      <c r="B87" s="39"/>
    </row>
    <row r="88" spans="2:2" x14ac:dyDescent="0.25">
      <c r="B88" s="39"/>
    </row>
    <row r="89" spans="2:2" x14ac:dyDescent="0.25">
      <c r="B89" s="39"/>
    </row>
    <row r="90" spans="2:2" x14ac:dyDescent="0.25">
      <c r="B90" s="39"/>
    </row>
    <row r="91" spans="2:2" x14ac:dyDescent="0.25">
      <c r="B91" s="39"/>
    </row>
    <row r="92" spans="2:2" x14ac:dyDescent="0.25">
      <c r="B92" s="39"/>
    </row>
    <row r="93" spans="2:2" x14ac:dyDescent="0.25">
      <c r="B93" s="39"/>
    </row>
    <row r="94" spans="2:2" x14ac:dyDescent="0.25">
      <c r="B94" s="39"/>
    </row>
    <row r="95" spans="2:2" x14ac:dyDescent="0.25">
      <c r="B95" s="39"/>
    </row>
    <row r="96" spans="2:2" x14ac:dyDescent="0.25">
      <c r="B96" s="39"/>
    </row>
    <row r="97" spans="2:2" x14ac:dyDescent="0.25">
      <c r="B97" s="39"/>
    </row>
    <row r="98" spans="2:2" x14ac:dyDescent="0.25">
      <c r="B98" s="39"/>
    </row>
    <row r="99" spans="2:2" x14ac:dyDescent="0.25">
      <c r="B99" s="39"/>
    </row>
    <row r="100" spans="2:2" x14ac:dyDescent="0.25">
      <c r="B100" s="39"/>
    </row>
    <row r="101" spans="2:2" x14ac:dyDescent="0.25">
      <c r="B101" s="39"/>
    </row>
    <row r="102" spans="2:2" x14ac:dyDescent="0.25">
      <c r="B102" s="39"/>
    </row>
    <row r="103" spans="2:2" x14ac:dyDescent="0.25">
      <c r="B103" s="20"/>
    </row>
    <row r="104" spans="2:2" x14ac:dyDescent="0.25">
      <c r="B104" s="20"/>
    </row>
    <row r="105" spans="2:2" x14ac:dyDescent="0.25">
      <c r="B105" s="20"/>
    </row>
    <row r="106" spans="2:2" x14ac:dyDescent="0.25">
      <c r="B106" s="20"/>
    </row>
    <row r="107" spans="2:2" x14ac:dyDescent="0.25">
      <c r="B107" s="20"/>
    </row>
    <row r="108" spans="2:2" x14ac:dyDescent="0.25">
      <c r="B108" s="20"/>
    </row>
    <row r="109" spans="2:2" x14ac:dyDescent="0.25">
      <c r="B109" s="20"/>
    </row>
    <row r="110" spans="2:2" x14ac:dyDescent="0.25">
      <c r="B110" s="20"/>
    </row>
    <row r="111" spans="2:2" x14ac:dyDescent="0.25">
      <c r="B111" s="20"/>
    </row>
    <row r="112" spans="2:2" x14ac:dyDescent="0.25">
      <c r="B112" s="20"/>
    </row>
    <row r="113" spans="2:2" x14ac:dyDescent="0.25">
      <c r="B113" s="39"/>
    </row>
    <row r="114" spans="2:2" x14ac:dyDescent="0.25">
      <c r="B114" s="39"/>
    </row>
    <row r="115" spans="2:2" x14ac:dyDescent="0.25">
      <c r="B115" s="39"/>
    </row>
    <row r="116" spans="2:2" x14ac:dyDescent="0.25">
      <c r="B116" s="39"/>
    </row>
    <row r="117" spans="2:2" x14ac:dyDescent="0.25">
      <c r="B117" s="39"/>
    </row>
    <row r="118" spans="2:2" x14ac:dyDescent="0.25">
      <c r="B118" s="39"/>
    </row>
    <row r="119" spans="2:2" x14ac:dyDescent="0.25">
      <c r="B119" s="39"/>
    </row>
    <row r="120" spans="2:2" x14ac:dyDescent="0.25">
      <c r="B120" s="39"/>
    </row>
    <row r="121" spans="2:2" x14ac:dyDescent="0.25">
      <c r="B121" s="18"/>
    </row>
    <row r="122" spans="2:2" x14ac:dyDescent="0.25">
      <c r="B122" s="39"/>
    </row>
    <row r="123" spans="2:2" x14ac:dyDescent="0.25">
      <c r="B123" s="39"/>
    </row>
    <row r="124" spans="2:2" x14ac:dyDescent="0.25">
      <c r="B124" s="39"/>
    </row>
    <row r="125" spans="2:2" x14ac:dyDescent="0.25">
      <c r="B125" s="39"/>
    </row>
    <row r="126" spans="2:2" x14ac:dyDescent="0.25">
      <c r="B126" s="39"/>
    </row>
    <row r="127" spans="2:2" x14ac:dyDescent="0.25">
      <c r="B127" s="39"/>
    </row>
    <row r="128" spans="2:2" x14ac:dyDescent="0.25">
      <c r="B128" s="39"/>
    </row>
    <row r="129" spans="2:2" x14ac:dyDescent="0.25">
      <c r="B129" s="39"/>
    </row>
    <row r="130" spans="2:2" x14ac:dyDescent="0.25">
      <c r="B130" s="39"/>
    </row>
    <row r="131" spans="2:2" x14ac:dyDescent="0.25">
      <c r="B131" s="39"/>
    </row>
    <row r="132" spans="2:2" x14ac:dyDescent="0.25">
      <c r="B132" s="39"/>
    </row>
    <row r="133" spans="2:2" x14ac:dyDescent="0.25">
      <c r="B133" s="39"/>
    </row>
    <row r="134" spans="2:2" x14ac:dyDescent="0.25">
      <c r="B134" s="39"/>
    </row>
    <row r="135" spans="2:2" x14ac:dyDescent="0.25">
      <c r="B135" s="39"/>
    </row>
    <row r="136" spans="2:2" x14ac:dyDescent="0.25">
      <c r="B136" s="39"/>
    </row>
    <row r="137" spans="2:2" x14ac:dyDescent="0.25">
      <c r="B137" s="39"/>
    </row>
    <row r="138" spans="2:2" x14ac:dyDescent="0.25">
      <c r="B138" s="39"/>
    </row>
    <row r="140" spans="2:2" x14ac:dyDescent="0.25">
      <c r="B140" s="39"/>
    </row>
    <row r="141" spans="2:2" x14ac:dyDescent="0.25">
      <c r="B141" s="39"/>
    </row>
    <row r="142" spans="2:2" x14ac:dyDescent="0.25">
      <c r="B142" s="39"/>
    </row>
    <row r="147" spans="2:2" x14ac:dyDescent="0.25">
      <c r="B147" s="28"/>
    </row>
    <row r="148" spans="2:2" x14ac:dyDescent="0.25">
      <c r="B148" s="68"/>
    </row>
    <row r="154" spans="2:2" x14ac:dyDescent="0.25">
      <c r="B154" s="40"/>
    </row>
    <row r="155" spans="2:2" x14ac:dyDescent="0.25">
      <c r="B155" s="39"/>
    </row>
    <row r="157" spans="2:2" x14ac:dyDescent="0.25">
      <c r="B157" s="39"/>
    </row>
    <row r="158" spans="2:2" x14ac:dyDescent="0.25">
      <c r="B158" s="39"/>
    </row>
    <row r="159" spans="2:2" x14ac:dyDescent="0.25">
      <c r="B159" s="39"/>
    </row>
    <row r="160" spans="2:2" x14ac:dyDescent="0.25">
      <c r="B160" s="39"/>
    </row>
    <row r="161" spans="2:2" x14ac:dyDescent="0.25">
      <c r="B161" s="39"/>
    </row>
    <row r="162" spans="2:2" x14ac:dyDescent="0.25">
      <c r="B162" s="39"/>
    </row>
    <row r="163" spans="2:2" x14ac:dyDescent="0.25">
      <c r="B163" s="39"/>
    </row>
    <row r="164" spans="2:2" x14ac:dyDescent="0.25">
      <c r="B164" s="39"/>
    </row>
    <row r="165" spans="2:2" x14ac:dyDescent="0.25">
      <c r="B165" s="39"/>
    </row>
    <row r="166" spans="2:2" x14ac:dyDescent="0.25">
      <c r="B166" s="39"/>
    </row>
    <row r="167" spans="2:2" x14ac:dyDescent="0.25">
      <c r="B167" s="39"/>
    </row>
    <row r="168" spans="2:2" x14ac:dyDescent="0.25">
      <c r="B168" s="39"/>
    </row>
    <row r="265" spans="2:2" x14ac:dyDescent="0.25">
      <c r="B265" s="36"/>
    </row>
    <row r="266" spans="2:2" x14ac:dyDescent="0.25">
      <c r="B266" s="39"/>
    </row>
    <row r="267" spans="2:2" x14ac:dyDescent="0.25">
      <c r="B267" s="39"/>
    </row>
    <row r="270" spans="2:2" x14ac:dyDescent="0.25">
      <c r="B270" s="39"/>
    </row>
    <row r="286" spans="2:2" x14ac:dyDescent="0.25">
      <c r="B286" s="36"/>
    </row>
    <row r="316" spans="2:2" x14ac:dyDescent="0.25">
      <c r="B316" s="28"/>
    </row>
    <row r="317" spans="2:2" x14ac:dyDescent="0.25">
      <c r="B317" s="39"/>
    </row>
    <row r="319" spans="2:2" x14ac:dyDescent="0.25">
      <c r="B319" s="39"/>
    </row>
    <row r="320" spans="2:2" x14ac:dyDescent="0.25">
      <c r="B320" s="39"/>
    </row>
    <row r="321" spans="2:2" x14ac:dyDescent="0.25">
      <c r="B321" s="39"/>
    </row>
    <row r="322" spans="2:2" x14ac:dyDescent="0.25">
      <c r="B322" s="39"/>
    </row>
    <row r="323" spans="2:2" x14ac:dyDescent="0.25">
      <c r="B323" s="39"/>
    </row>
    <row r="324" spans="2:2" x14ac:dyDescent="0.25">
      <c r="B324" s="39"/>
    </row>
    <row r="325" spans="2:2" x14ac:dyDescent="0.25">
      <c r="B325" s="39"/>
    </row>
    <row r="326" spans="2:2" x14ac:dyDescent="0.25">
      <c r="B326" s="39"/>
    </row>
    <row r="327" spans="2:2" x14ac:dyDescent="0.25">
      <c r="B327" s="39"/>
    </row>
    <row r="328" spans="2:2" x14ac:dyDescent="0.25">
      <c r="B328" s="39"/>
    </row>
    <row r="329" spans="2:2" x14ac:dyDescent="0.25">
      <c r="B329" s="39"/>
    </row>
    <row r="330" spans="2:2" x14ac:dyDescent="0.25">
      <c r="B330" s="39"/>
    </row>
    <row r="342" spans="2:2" x14ac:dyDescent="0.25">
      <c r="B342" s="39"/>
    </row>
    <row r="343" spans="2:2" x14ac:dyDescent="0.25">
      <c r="B343" s="39"/>
    </row>
    <row r="344" spans="2:2" x14ac:dyDescent="0.25">
      <c r="B344" s="39"/>
    </row>
    <row r="345" spans="2:2" x14ac:dyDescent="0.25">
      <c r="B345" s="39"/>
    </row>
    <row r="346" spans="2:2" x14ac:dyDescent="0.25">
      <c r="B346" s="39"/>
    </row>
    <row r="347" spans="2:2" x14ac:dyDescent="0.25">
      <c r="B347" s="39"/>
    </row>
    <row r="348" spans="2:2" x14ac:dyDescent="0.25">
      <c r="B348" s="39"/>
    </row>
    <row r="349" spans="2:2" x14ac:dyDescent="0.25">
      <c r="B349" s="39"/>
    </row>
    <row r="350" spans="2:2" x14ac:dyDescent="0.25">
      <c r="B350" s="39"/>
    </row>
    <row r="352" spans="2:2" x14ac:dyDescent="0.25">
      <c r="B352" s="39"/>
    </row>
    <row r="353" spans="2:2" x14ac:dyDescent="0.25">
      <c r="B353" s="39"/>
    </row>
    <row r="354" spans="2:2" x14ac:dyDescent="0.25">
      <c r="B354" s="39"/>
    </row>
    <row r="355" spans="2:2" x14ac:dyDescent="0.25">
      <c r="B355" s="39"/>
    </row>
    <row r="356" spans="2:2" x14ac:dyDescent="0.25">
      <c r="B356" s="39"/>
    </row>
    <row r="358" spans="2:2" x14ac:dyDescent="0.25">
      <c r="B358" s="39"/>
    </row>
    <row r="361" spans="2:2" x14ac:dyDescent="0.25">
      <c r="B361" s="39"/>
    </row>
    <row r="364" spans="2:2" x14ac:dyDescent="0.25">
      <c r="B364" s="39"/>
    </row>
    <row r="365" spans="2:2" x14ac:dyDescent="0.25">
      <c r="B365" s="39"/>
    </row>
    <row r="366" spans="2:2" x14ac:dyDescent="0.25">
      <c r="B366" s="39"/>
    </row>
    <row r="367" spans="2:2" x14ac:dyDescent="0.25">
      <c r="B367" s="39"/>
    </row>
    <row r="368" spans="2:2" x14ac:dyDescent="0.25">
      <c r="B368" s="39"/>
    </row>
    <row r="369" spans="2:2" x14ac:dyDescent="0.25">
      <c r="B369" s="39"/>
    </row>
    <row r="370" spans="2:2" x14ac:dyDescent="0.25">
      <c r="B370" s="39"/>
    </row>
    <row r="371" spans="2:2" x14ac:dyDescent="0.25">
      <c r="B371" s="39"/>
    </row>
    <row r="372" spans="2:2" x14ac:dyDescent="0.25">
      <c r="B372" s="39"/>
    </row>
    <row r="373" spans="2:2" x14ac:dyDescent="0.25">
      <c r="B373" s="39"/>
    </row>
    <row r="374" spans="2:2" x14ac:dyDescent="0.25">
      <c r="B374" s="39"/>
    </row>
    <row r="375" spans="2:2" x14ac:dyDescent="0.25">
      <c r="B375" s="39"/>
    </row>
    <row r="376" spans="2:2" x14ac:dyDescent="0.25">
      <c r="B376" s="39"/>
    </row>
    <row r="377" spans="2:2" x14ac:dyDescent="0.25">
      <c r="B377" s="39"/>
    </row>
    <row r="378" spans="2:2" x14ac:dyDescent="0.25">
      <c r="B378" s="39"/>
    </row>
    <row r="379" spans="2:2" x14ac:dyDescent="0.25">
      <c r="B379" s="39"/>
    </row>
    <row r="380" spans="2:2" x14ac:dyDescent="0.25">
      <c r="B380" s="39"/>
    </row>
    <row r="381" spans="2:2" x14ac:dyDescent="0.25">
      <c r="B381" s="39"/>
    </row>
    <row r="382" spans="2:2" x14ac:dyDescent="0.25">
      <c r="B382" s="39"/>
    </row>
    <row r="386" spans="2:2" x14ac:dyDescent="0.25">
      <c r="B386" s="28"/>
    </row>
    <row r="403" spans="2:2" x14ac:dyDescent="0.25">
      <c r="B403" s="69"/>
    </row>
  </sheetData>
  <sheetProtection algorithmName="SHA-512" hashValue="eT1fRNy4V/gGqQsJkYehPfANN86w0yTZdEB3fej+eVBYckpKfPXUO4WZgnNMJ1rD/qB6bgrvq2dGIZmWh4HS3Q==" saltValue="xZ59vWww7GhzEMz9w9HduA==" spinCount="100000" sheet="1" formatCells="0" formatColumns="0" formatRows="0" insertHyperlinks="0" sort="0" autoFilter="0" pivotTables="0"/>
  <protectedRanges>
    <protectedRange sqref="B21 C52:C88 B52 B24:B27 C13:C20 B32:C43 C29:C31 A53:B88 C23:C27 C6:C11" name="Glossary"/>
  </protectedRanges>
  <phoneticPr fontId="43"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71" customWidth="1"/>
    <col min="2" max="2" width="18.7109375" style="171" customWidth="1"/>
    <col min="3" max="3" width="95.5703125" style="171" customWidth="1"/>
    <col min="4" max="4" width="15.140625" style="171" customWidth="1"/>
    <col min="5" max="5" width="2.85546875" style="171" customWidth="1"/>
    <col min="6" max="6" width="1.85546875" style="171" customWidth="1"/>
    <col min="7" max="256" width="15.85546875" style="171"/>
    <col min="257" max="257" width="3.42578125" style="171" customWidth="1"/>
    <col min="258" max="258" width="18.7109375" style="171" customWidth="1"/>
    <col min="259" max="259" width="95.5703125" style="171" customWidth="1"/>
    <col min="260" max="260" width="15.140625" style="171" customWidth="1"/>
    <col min="261" max="261" width="2.85546875" style="171" customWidth="1"/>
    <col min="262" max="262" width="1.85546875" style="171" customWidth="1"/>
    <col min="263" max="512" width="15.85546875" style="171"/>
    <col min="513" max="513" width="3.42578125" style="171" customWidth="1"/>
    <col min="514" max="514" width="18.7109375" style="171" customWidth="1"/>
    <col min="515" max="515" width="95.5703125" style="171" customWidth="1"/>
    <col min="516" max="516" width="15.140625" style="171" customWidth="1"/>
    <col min="517" max="517" width="2.85546875" style="171" customWidth="1"/>
    <col min="518" max="518" width="1.85546875" style="171" customWidth="1"/>
    <col min="519" max="768" width="15.85546875" style="171"/>
    <col min="769" max="769" width="3.42578125" style="171" customWidth="1"/>
    <col min="770" max="770" width="18.7109375" style="171" customWidth="1"/>
    <col min="771" max="771" width="95.5703125" style="171" customWidth="1"/>
    <col min="772" max="772" width="15.140625" style="171" customWidth="1"/>
    <col min="773" max="773" width="2.85546875" style="171" customWidth="1"/>
    <col min="774" max="774" width="1.85546875" style="171" customWidth="1"/>
    <col min="775" max="1024" width="15.85546875" style="171"/>
    <col min="1025" max="1025" width="3.42578125" style="171" customWidth="1"/>
    <col min="1026" max="1026" width="18.7109375" style="171" customWidth="1"/>
    <col min="1027" max="1027" width="95.5703125" style="171" customWidth="1"/>
    <col min="1028" max="1028" width="15.140625" style="171" customWidth="1"/>
    <col min="1029" max="1029" width="2.85546875" style="171" customWidth="1"/>
    <col min="1030" max="1030" width="1.85546875" style="171" customWidth="1"/>
    <col min="1031" max="1280" width="15.85546875" style="171"/>
    <col min="1281" max="1281" width="3.42578125" style="171" customWidth="1"/>
    <col min="1282" max="1282" width="18.7109375" style="171" customWidth="1"/>
    <col min="1283" max="1283" width="95.5703125" style="171" customWidth="1"/>
    <col min="1284" max="1284" width="15.140625" style="171" customWidth="1"/>
    <col min="1285" max="1285" width="2.85546875" style="171" customWidth="1"/>
    <col min="1286" max="1286" width="1.85546875" style="171" customWidth="1"/>
    <col min="1287" max="1536" width="15.85546875" style="171"/>
    <col min="1537" max="1537" width="3.42578125" style="171" customWidth="1"/>
    <col min="1538" max="1538" width="18.7109375" style="171" customWidth="1"/>
    <col min="1539" max="1539" width="95.5703125" style="171" customWidth="1"/>
    <col min="1540" max="1540" width="15.140625" style="171" customWidth="1"/>
    <col min="1541" max="1541" width="2.85546875" style="171" customWidth="1"/>
    <col min="1542" max="1542" width="1.85546875" style="171" customWidth="1"/>
    <col min="1543" max="1792" width="15.85546875" style="171"/>
    <col min="1793" max="1793" width="3.42578125" style="171" customWidth="1"/>
    <col min="1794" max="1794" width="18.7109375" style="171" customWidth="1"/>
    <col min="1795" max="1795" width="95.5703125" style="171" customWidth="1"/>
    <col min="1796" max="1796" width="15.140625" style="171" customWidth="1"/>
    <col min="1797" max="1797" width="2.85546875" style="171" customWidth="1"/>
    <col min="1798" max="1798" width="1.85546875" style="171" customWidth="1"/>
    <col min="1799" max="2048" width="15.85546875" style="171"/>
    <col min="2049" max="2049" width="3.42578125" style="171" customWidth="1"/>
    <col min="2050" max="2050" width="18.7109375" style="171" customWidth="1"/>
    <col min="2051" max="2051" width="95.5703125" style="171" customWidth="1"/>
    <col min="2052" max="2052" width="15.140625" style="171" customWidth="1"/>
    <col min="2053" max="2053" width="2.85546875" style="171" customWidth="1"/>
    <col min="2054" max="2054" width="1.85546875" style="171" customWidth="1"/>
    <col min="2055" max="2304" width="15.85546875" style="171"/>
    <col min="2305" max="2305" width="3.42578125" style="171" customWidth="1"/>
    <col min="2306" max="2306" width="18.7109375" style="171" customWidth="1"/>
    <col min="2307" max="2307" width="95.5703125" style="171" customWidth="1"/>
    <col min="2308" max="2308" width="15.140625" style="171" customWidth="1"/>
    <col min="2309" max="2309" width="2.85546875" style="171" customWidth="1"/>
    <col min="2310" max="2310" width="1.85546875" style="171" customWidth="1"/>
    <col min="2311" max="2560" width="15.85546875" style="171"/>
    <col min="2561" max="2561" width="3.42578125" style="171" customWidth="1"/>
    <col min="2562" max="2562" width="18.7109375" style="171" customWidth="1"/>
    <col min="2563" max="2563" width="95.5703125" style="171" customWidth="1"/>
    <col min="2564" max="2564" width="15.140625" style="171" customWidth="1"/>
    <col min="2565" max="2565" width="2.85546875" style="171" customWidth="1"/>
    <col min="2566" max="2566" width="1.85546875" style="171" customWidth="1"/>
    <col min="2567" max="2816" width="15.85546875" style="171"/>
    <col min="2817" max="2817" width="3.42578125" style="171" customWidth="1"/>
    <col min="2818" max="2818" width="18.7109375" style="171" customWidth="1"/>
    <col min="2819" max="2819" width="95.5703125" style="171" customWidth="1"/>
    <col min="2820" max="2820" width="15.140625" style="171" customWidth="1"/>
    <col min="2821" max="2821" width="2.85546875" style="171" customWidth="1"/>
    <col min="2822" max="2822" width="1.85546875" style="171" customWidth="1"/>
    <col min="2823" max="3072" width="15.85546875" style="171"/>
    <col min="3073" max="3073" width="3.42578125" style="171" customWidth="1"/>
    <col min="3074" max="3074" width="18.7109375" style="171" customWidth="1"/>
    <col min="3075" max="3075" width="95.5703125" style="171" customWidth="1"/>
    <col min="3076" max="3076" width="15.140625" style="171" customWidth="1"/>
    <col min="3077" max="3077" width="2.85546875" style="171" customWidth="1"/>
    <col min="3078" max="3078" width="1.85546875" style="171" customWidth="1"/>
    <col min="3079" max="3328" width="15.85546875" style="171"/>
    <col min="3329" max="3329" width="3.42578125" style="171" customWidth="1"/>
    <col min="3330" max="3330" width="18.7109375" style="171" customWidth="1"/>
    <col min="3331" max="3331" width="95.5703125" style="171" customWidth="1"/>
    <col min="3332" max="3332" width="15.140625" style="171" customWidth="1"/>
    <col min="3333" max="3333" width="2.85546875" style="171" customWidth="1"/>
    <col min="3334" max="3334" width="1.85546875" style="171" customWidth="1"/>
    <col min="3335" max="3584" width="15.85546875" style="171"/>
    <col min="3585" max="3585" width="3.42578125" style="171" customWidth="1"/>
    <col min="3586" max="3586" width="18.7109375" style="171" customWidth="1"/>
    <col min="3587" max="3587" width="95.5703125" style="171" customWidth="1"/>
    <col min="3588" max="3588" width="15.140625" style="171" customWidth="1"/>
    <col min="3589" max="3589" width="2.85546875" style="171" customWidth="1"/>
    <col min="3590" max="3590" width="1.85546875" style="171" customWidth="1"/>
    <col min="3591" max="3840" width="15.85546875" style="171"/>
    <col min="3841" max="3841" width="3.42578125" style="171" customWidth="1"/>
    <col min="3842" max="3842" width="18.7109375" style="171" customWidth="1"/>
    <col min="3843" max="3843" width="95.5703125" style="171" customWidth="1"/>
    <col min="3844" max="3844" width="15.140625" style="171" customWidth="1"/>
    <col min="3845" max="3845" width="2.85546875" style="171" customWidth="1"/>
    <col min="3846" max="3846" width="1.85546875" style="171" customWidth="1"/>
    <col min="3847" max="4096" width="15.85546875" style="171"/>
    <col min="4097" max="4097" width="3.42578125" style="171" customWidth="1"/>
    <col min="4098" max="4098" width="18.7109375" style="171" customWidth="1"/>
    <col min="4099" max="4099" width="95.5703125" style="171" customWidth="1"/>
    <col min="4100" max="4100" width="15.140625" style="171" customWidth="1"/>
    <col min="4101" max="4101" width="2.85546875" style="171" customWidth="1"/>
    <col min="4102" max="4102" width="1.85546875" style="171" customWidth="1"/>
    <col min="4103" max="4352" width="15.85546875" style="171"/>
    <col min="4353" max="4353" width="3.42578125" style="171" customWidth="1"/>
    <col min="4354" max="4354" width="18.7109375" style="171" customWidth="1"/>
    <col min="4355" max="4355" width="95.5703125" style="171" customWidth="1"/>
    <col min="4356" max="4356" width="15.140625" style="171" customWidth="1"/>
    <col min="4357" max="4357" width="2.85546875" style="171" customWidth="1"/>
    <col min="4358" max="4358" width="1.85546875" style="171" customWidth="1"/>
    <col min="4359" max="4608" width="15.85546875" style="171"/>
    <col min="4609" max="4609" width="3.42578125" style="171" customWidth="1"/>
    <col min="4610" max="4610" width="18.7109375" style="171" customWidth="1"/>
    <col min="4611" max="4611" width="95.5703125" style="171" customWidth="1"/>
    <col min="4612" max="4612" width="15.140625" style="171" customWidth="1"/>
    <col min="4613" max="4613" width="2.85546875" style="171" customWidth="1"/>
    <col min="4614" max="4614" width="1.85546875" style="171" customWidth="1"/>
    <col min="4615" max="4864" width="15.85546875" style="171"/>
    <col min="4865" max="4865" width="3.42578125" style="171" customWidth="1"/>
    <col min="4866" max="4866" width="18.7109375" style="171" customWidth="1"/>
    <col min="4867" max="4867" width="95.5703125" style="171" customWidth="1"/>
    <col min="4868" max="4868" width="15.140625" style="171" customWidth="1"/>
    <col min="4869" max="4869" width="2.85546875" style="171" customWidth="1"/>
    <col min="4870" max="4870" width="1.85546875" style="171" customWidth="1"/>
    <col min="4871" max="5120" width="15.85546875" style="171"/>
    <col min="5121" max="5121" width="3.42578125" style="171" customWidth="1"/>
    <col min="5122" max="5122" width="18.7109375" style="171" customWidth="1"/>
    <col min="5123" max="5123" width="95.5703125" style="171" customWidth="1"/>
    <col min="5124" max="5124" width="15.140625" style="171" customWidth="1"/>
    <col min="5125" max="5125" width="2.85546875" style="171" customWidth="1"/>
    <col min="5126" max="5126" width="1.85546875" style="171" customWidth="1"/>
    <col min="5127" max="5376" width="15.85546875" style="171"/>
    <col min="5377" max="5377" width="3.42578125" style="171" customWidth="1"/>
    <col min="5378" max="5378" width="18.7109375" style="171" customWidth="1"/>
    <col min="5379" max="5379" width="95.5703125" style="171" customWidth="1"/>
    <col min="5380" max="5380" width="15.140625" style="171" customWidth="1"/>
    <col min="5381" max="5381" width="2.85546875" style="171" customWidth="1"/>
    <col min="5382" max="5382" width="1.85546875" style="171" customWidth="1"/>
    <col min="5383" max="5632" width="15.85546875" style="171"/>
    <col min="5633" max="5633" width="3.42578125" style="171" customWidth="1"/>
    <col min="5634" max="5634" width="18.7109375" style="171" customWidth="1"/>
    <col min="5635" max="5635" width="95.5703125" style="171" customWidth="1"/>
    <col min="5636" max="5636" width="15.140625" style="171" customWidth="1"/>
    <col min="5637" max="5637" width="2.85546875" style="171" customWidth="1"/>
    <col min="5638" max="5638" width="1.85546875" style="171" customWidth="1"/>
    <col min="5639" max="5888" width="15.85546875" style="171"/>
    <col min="5889" max="5889" width="3.42578125" style="171" customWidth="1"/>
    <col min="5890" max="5890" width="18.7109375" style="171" customWidth="1"/>
    <col min="5891" max="5891" width="95.5703125" style="171" customWidth="1"/>
    <col min="5892" max="5892" width="15.140625" style="171" customWidth="1"/>
    <col min="5893" max="5893" width="2.85546875" style="171" customWidth="1"/>
    <col min="5894" max="5894" width="1.85546875" style="171" customWidth="1"/>
    <col min="5895" max="6144" width="15.85546875" style="171"/>
    <col min="6145" max="6145" width="3.42578125" style="171" customWidth="1"/>
    <col min="6146" max="6146" width="18.7109375" style="171" customWidth="1"/>
    <col min="6147" max="6147" width="95.5703125" style="171" customWidth="1"/>
    <col min="6148" max="6148" width="15.140625" style="171" customWidth="1"/>
    <col min="6149" max="6149" width="2.85546875" style="171" customWidth="1"/>
    <col min="6150" max="6150" width="1.85546875" style="171" customWidth="1"/>
    <col min="6151" max="6400" width="15.85546875" style="171"/>
    <col min="6401" max="6401" width="3.42578125" style="171" customWidth="1"/>
    <col min="6402" max="6402" width="18.7109375" style="171" customWidth="1"/>
    <col min="6403" max="6403" width="95.5703125" style="171" customWidth="1"/>
    <col min="6404" max="6404" width="15.140625" style="171" customWidth="1"/>
    <col min="6405" max="6405" width="2.85546875" style="171" customWidth="1"/>
    <col min="6406" max="6406" width="1.85546875" style="171" customWidth="1"/>
    <col min="6407" max="6656" width="15.85546875" style="171"/>
    <col min="6657" max="6657" width="3.42578125" style="171" customWidth="1"/>
    <col min="6658" max="6658" width="18.7109375" style="171" customWidth="1"/>
    <col min="6659" max="6659" width="95.5703125" style="171" customWidth="1"/>
    <col min="6660" max="6660" width="15.140625" style="171" customWidth="1"/>
    <col min="6661" max="6661" width="2.85546875" style="171" customWidth="1"/>
    <col min="6662" max="6662" width="1.85546875" style="171" customWidth="1"/>
    <col min="6663" max="6912" width="15.85546875" style="171"/>
    <col min="6913" max="6913" width="3.42578125" style="171" customWidth="1"/>
    <col min="6914" max="6914" width="18.7109375" style="171" customWidth="1"/>
    <col min="6915" max="6915" width="95.5703125" style="171" customWidth="1"/>
    <col min="6916" max="6916" width="15.140625" style="171" customWidth="1"/>
    <col min="6917" max="6917" width="2.85546875" style="171" customWidth="1"/>
    <col min="6918" max="6918" width="1.85546875" style="171" customWidth="1"/>
    <col min="6919" max="7168" width="15.85546875" style="171"/>
    <col min="7169" max="7169" width="3.42578125" style="171" customWidth="1"/>
    <col min="7170" max="7170" width="18.7109375" style="171" customWidth="1"/>
    <col min="7171" max="7171" width="95.5703125" style="171" customWidth="1"/>
    <col min="7172" max="7172" width="15.140625" style="171" customWidth="1"/>
    <col min="7173" max="7173" width="2.85546875" style="171" customWidth="1"/>
    <col min="7174" max="7174" width="1.85546875" style="171" customWidth="1"/>
    <col min="7175" max="7424" width="15.85546875" style="171"/>
    <col min="7425" max="7425" width="3.42578125" style="171" customWidth="1"/>
    <col min="7426" max="7426" width="18.7109375" style="171" customWidth="1"/>
    <col min="7427" max="7427" width="95.5703125" style="171" customWidth="1"/>
    <col min="7428" max="7428" width="15.140625" style="171" customWidth="1"/>
    <col min="7429" max="7429" width="2.85546875" style="171" customWidth="1"/>
    <col min="7430" max="7430" width="1.85546875" style="171" customWidth="1"/>
    <col min="7431" max="7680" width="15.85546875" style="171"/>
    <col min="7681" max="7681" width="3.42578125" style="171" customWidth="1"/>
    <col min="7682" max="7682" width="18.7109375" style="171" customWidth="1"/>
    <col min="7683" max="7683" width="95.5703125" style="171" customWidth="1"/>
    <col min="7684" max="7684" width="15.140625" style="171" customWidth="1"/>
    <col min="7685" max="7685" width="2.85546875" style="171" customWidth="1"/>
    <col min="7686" max="7686" width="1.85546875" style="171" customWidth="1"/>
    <col min="7687" max="7936" width="15.85546875" style="171"/>
    <col min="7937" max="7937" width="3.42578125" style="171" customWidth="1"/>
    <col min="7938" max="7938" width="18.7109375" style="171" customWidth="1"/>
    <col min="7939" max="7939" width="95.5703125" style="171" customWidth="1"/>
    <col min="7940" max="7940" width="15.140625" style="171" customWidth="1"/>
    <col min="7941" max="7941" width="2.85546875" style="171" customWidth="1"/>
    <col min="7942" max="7942" width="1.85546875" style="171" customWidth="1"/>
    <col min="7943" max="8192" width="15.85546875" style="171"/>
    <col min="8193" max="8193" width="3.42578125" style="171" customWidth="1"/>
    <col min="8194" max="8194" width="18.7109375" style="171" customWidth="1"/>
    <col min="8195" max="8195" width="95.5703125" style="171" customWidth="1"/>
    <col min="8196" max="8196" width="15.140625" style="171" customWidth="1"/>
    <col min="8197" max="8197" width="2.85546875" style="171" customWidth="1"/>
    <col min="8198" max="8198" width="1.85546875" style="171" customWidth="1"/>
    <col min="8199" max="8448" width="15.85546875" style="171"/>
    <col min="8449" max="8449" width="3.42578125" style="171" customWidth="1"/>
    <col min="8450" max="8450" width="18.7109375" style="171" customWidth="1"/>
    <col min="8451" max="8451" width="95.5703125" style="171" customWidth="1"/>
    <col min="8452" max="8452" width="15.140625" style="171" customWidth="1"/>
    <col min="8453" max="8453" width="2.85546875" style="171" customWidth="1"/>
    <col min="8454" max="8454" width="1.85546875" style="171" customWidth="1"/>
    <col min="8455" max="8704" width="15.85546875" style="171"/>
    <col min="8705" max="8705" width="3.42578125" style="171" customWidth="1"/>
    <col min="8706" max="8706" width="18.7109375" style="171" customWidth="1"/>
    <col min="8707" max="8707" width="95.5703125" style="171" customWidth="1"/>
    <col min="8708" max="8708" width="15.140625" style="171" customWidth="1"/>
    <col min="8709" max="8709" width="2.85546875" style="171" customWidth="1"/>
    <col min="8710" max="8710" width="1.85546875" style="171" customWidth="1"/>
    <col min="8711" max="8960" width="15.85546875" style="171"/>
    <col min="8961" max="8961" width="3.42578125" style="171" customWidth="1"/>
    <col min="8962" max="8962" width="18.7109375" style="171" customWidth="1"/>
    <col min="8963" max="8963" width="95.5703125" style="171" customWidth="1"/>
    <col min="8964" max="8964" width="15.140625" style="171" customWidth="1"/>
    <col min="8965" max="8965" width="2.85546875" style="171" customWidth="1"/>
    <col min="8966" max="8966" width="1.85546875" style="171" customWidth="1"/>
    <col min="8967" max="9216" width="15.85546875" style="171"/>
    <col min="9217" max="9217" width="3.42578125" style="171" customWidth="1"/>
    <col min="9218" max="9218" width="18.7109375" style="171" customWidth="1"/>
    <col min="9219" max="9219" width="95.5703125" style="171" customWidth="1"/>
    <col min="9220" max="9220" width="15.140625" style="171" customWidth="1"/>
    <col min="9221" max="9221" width="2.85546875" style="171" customWidth="1"/>
    <col min="9222" max="9222" width="1.85546875" style="171" customWidth="1"/>
    <col min="9223" max="9472" width="15.85546875" style="171"/>
    <col min="9473" max="9473" width="3.42578125" style="171" customWidth="1"/>
    <col min="9474" max="9474" width="18.7109375" style="171" customWidth="1"/>
    <col min="9475" max="9475" width="95.5703125" style="171" customWidth="1"/>
    <col min="9476" max="9476" width="15.140625" style="171" customWidth="1"/>
    <col min="9477" max="9477" width="2.85546875" style="171" customWidth="1"/>
    <col min="9478" max="9478" width="1.85546875" style="171" customWidth="1"/>
    <col min="9479" max="9728" width="15.85546875" style="171"/>
    <col min="9729" max="9729" width="3.42578125" style="171" customWidth="1"/>
    <col min="9730" max="9730" width="18.7109375" style="171" customWidth="1"/>
    <col min="9731" max="9731" width="95.5703125" style="171" customWidth="1"/>
    <col min="9732" max="9732" width="15.140625" style="171" customWidth="1"/>
    <col min="9733" max="9733" width="2.85546875" style="171" customWidth="1"/>
    <col min="9734" max="9734" width="1.85546875" style="171" customWidth="1"/>
    <col min="9735" max="9984" width="15.85546875" style="171"/>
    <col min="9985" max="9985" width="3.42578125" style="171" customWidth="1"/>
    <col min="9986" max="9986" width="18.7109375" style="171" customWidth="1"/>
    <col min="9987" max="9987" width="95.5703125" style="171" customWidth="1"/>
    <col min="9988" max="9988" width="15.140625" style="171" customWidth="1"/>
    <col min="9989" max="9989" width="2.85546875" style="171" customWidth="1"/>
    <col min="9990" max="9990" width="1.85546875" style="171" customWidth="1"/>
    <col min="9991" max="10240" width="15.85546875" style="171"/>
    <col min="10241" max="10241" width="3.42578125" style="171" customWidth="1"/>
    <col min="10242" max="10242" width="18.7109375" style="171" customWidth="1"/>
    <col min="10243" max="10243" width="95.5703125" style="171" customWidth="1"/>
    <col min="10244" max="10244" width="15.140625" style="171" customWidth="1"/>
    <col min="10245" max="10245" width="2.85546875" style="171" customWidth="1"/>
    <col min="10246" max="10246" width="1.85546875" style="171" customWidth="1"/>
    <col min="10247" max="10496" width="15.85546875" style="171"/>
    <col min="10497" max="10497" width="3.42578125" style="171" customWidth="1"/>
    <col min="10498" max="10498" width="18.7109375" style="171" customWidth="1"/>
    <col min="10499" max="10499" width="95.5703125" style="171" customWidth="1"/>
    <col min="10500" max="10500" width="15.140625" style="171" customWidth="1"/>
    <col min="10501" max="10501" width="2.85546875" style="171" customWidth="1"/>
    <col min="10502" max="10502" width="1.85546875" style="171" customWidth="1"/>
    <col min="10503" max="10752" width="15.85546875" style="171"/>
    <col min="10753" max="10753" width="3.42578125" style="171" customWidth="1"/>
    <col min="10754" max="10754" width="18.7109375" style="171" customWidth="1"/>
    <col min="10755" max="10755" width="95.5703125" style="171" customWidth="1"/>
    <col min="10756" max="10756" width="15.140625" style="171" customWidth="1"/>
    <col min="10757" max="10757" width="2.85546875" style="171" customWidth="1"/>
    <col min="10758" max="10758" width="1.85546875" style="171" customWidth="1"/>
    <col min="10759" max="11008" width="15.85546875" style="171"/>
    <col min="11009" max="11009" width="3.42578125" style="171" customWidth="1"/>
    <col min="11010" max="11010" width="18.7109375" style="171" customWidth="1"/>
    <col min="11011" max="11011" width="95.5703125" style="171" customWidth="1"/>
    <col min="11012" max="11012" width="15.140625" style="171" customWidth="1"/>
    <col min="11013" max="11013" width="2.85546875" style="171" customWidth="1"/>
    <col min="11014" max="11014" width="1.85546875" style="171" customWidth="1"/>
    <col min="11015" max="11264" width="15.85546875" style="171"/>
    <col min="11265" max="11265" width="3.42578125" style="171" customWidth="1"/>
    <col min="11266" max="11266" width="18.7109375" style="171" customWidth="1"/>
    <col min="11267" max="11267" width="95.5703125" style="171" customWidth="1"/>
    <col min="11268" max="11268" width="15.140625" style="171" customWidth="1"/>
    <col min="11269" max="11269" width="2.85546875" style="171" customWidth="1"/>
    <col min="11270" max="11270" width="1.85546875" style="171" customWidth="1"/>
    <col min="11271" max="11520" width="15.85546875" style="171"/>
    <col min="11521" max="11521" width="3.42578125" style="171" customWidth="1"/>
    <col min="11522" max="11522" width="18.7109375" style="171" customWidth="1"/>
    <col min="11523" max="11523" width="95.5703125" style="171" customWidth="1"/>
    <col min="11524" max="11524" width="15.140625" style="171" customWidth="1"/>
    <col min="11525" max="11525" width="2.85546875" style="171" customWidth="1"/>
    <col min="11526" max="11526" width="1.85546875" style="171" customWidth="1"/>
    <col min="11527" max="11776" width="15.85546875" style="171"/>
    <col min="11777" max="11777" width="3.42578125" style="171" customWidth="1"/>
    <col min="11778" max="11778" width="18.7109375" style="171" customWidth="1"/>
    <col min="11779" max="11779" width="95.5703125" style="171" customWidth="1"/>
    <col min="11780" max="11780" width="15.140625" style="171" customWidth="1"/>
    <col min="11781" max="11781" width="2.85546875" style="171" customWidth="1"/>
    <col min="11782" max="11782" width="1.85546875" style="171" customWidth="1"/>
    <col min="11783" max="12032" width="15.85546875" style="171"/>
    <col min="12033" max="12033" width="3.42578125" style="171" customWidth="1"/>
    <col min="12034" max="12034" width="18.7109375" style="171" customWidth="1"/>
    <col min="12035" max="12035" width="95.5703125" style="171" customWidth="1"/>
    <col min="12036" max="12036" width="15.140625" style="171" customWidth="1"/>
    <col min="12037" max="12037" width="2.85546875" style="171" customWidth="1"/>
    <col min="12038" max="12038" width="1.85546875" style="171" customWidth="1"/>
    <col min="12039" max="12288" width="15.85546875" style="171"/>
    <col min="12289" max="12289" width="3.42578125" style="171" customWidth="1"/>
    <col min="12290" max="12290" width="18.7109375" style="171" customWidth="1"/>
    <col min="12291" max="12291" width="95.5703125" style="171" customWidth="1"/>
    <col min="12292" max="12292" width="15.140625" style="171" customWidth="1"/>
    <col min="12293" max="12293" width="2.85546875" style="171" customWidth="1"/>
    <col min="12294" max="12294" width="1.85546875" style="171" customWidth="1"/>
    <col min="12295" max="12544" width="15.85546875" style="171"/>
    <col min="12545" max="12545" width="3.42578125" style="171" customWidth="1"/>
    <col min="12546" max="12546" width="18.7109375" style="171" customWidth="1"/>
    <col min="12547" max="12547" width="95.5703125" style="171" customWidth="1"/>
    <col min="12548" max="12548" width="15.140625" style="171" customWidth="1"/>
    <col min="12549" max="12549" width="2.85546875" style="171" customWidth="1"/>
    <col min="12550" max="12550" width="1.85546875" style="171" customWidth="1"/>
    <col min="12551" max="12800" width="15.85546875" style="171"/>
    <col min="12801" max="12801" width="3.42578125" style="171" customWidth="1"/>
    <col min="12802" max="12802" width="18.7109375" style="171" customWidth="1"/>
    <col min="12803" max="12803" width="95.5703125" style="171" customWidth="1"/>
    <col min="12804" max="12804" width="15.140625" style="171" customWidth="1"/>
    <col min="12805" max="12805" width="2.85546875" style="171" customWidth="1"/>
    <col min="12806" max="12806" width="1.85546875" style="171" customWidth="1"/>
    <col min="12807" max="13056" width="15.85546875" style="171"/>
    <col min="13057" max="13057" width="3.42578125" style="171" customWidth="1"/>
    <col min="13058" max="13058" width="18.7109375" style="171" customWidth="1"/>
    <col min="13059" max="13059" width="95.5703125" style="171" customWidth="1"/>
    <col min="13060" max="13060" width="15.140625" style="171" customWidth="1"/>
    <col min="13061" max="13061" width="2.85546875" style="171" customWidth="1"/>
    <col min="13062" max="13062" width="1.85546875" style="171" customWidth="1"/>
    <col min="13063" max="13312" width="15.85546875" style="171"/>
    <col min="13313" max="13313" width="3.42578125" style="171" customWidth="1"/>
    <col min="13314" max="13314" width="18.7109375" style="171" customWidth="1"/>
    <col min="13315" max="13315" width="95.5703125" style="171" customWidth="1"/>
    <col min="13316" max="13316" width="15.140625" style="171" customWidth="1"/>
    <col min="13317" max="13317" width="2.85546875" style="171" customWidth="1"/>
    <col min="13318" max="13318" width="1.85546875" style="171" customWidth="1"/>
    <col min="13319" max="13568" width="15.85546875" style="171"/>
    <col min="13569" max="13569" width="3.42578125" style="171" customWidth="1"/>
    <col min="13570" max="13570" width="18.7109375" style="171" customWidth="1"/>
    <col min="13571" max="13571" width="95.5703125" style="171" customWidth="1"/>
    <col min="13572" max="13572" width="15.140625" style="171" customWidth="1"/>
    <col min="13573" max="13573" width="2.85546875" style="171" customWidth="1"/>
    <col min="13574" max="13574" width="1.85546875" style="171" customWidth="1"/>
    <col min="13575" max="13824" width="15.85546875" style="171"/>
    <col min="13825" max="13825" width="3.42578125" style="171" customWidth="1"/>
    <col min="13826" max="13826" width="18.7109375" style="171" customWidth="1"/>
    <col min="13827" max="13827" width="95.5703125" style="171" customWidth="1"/>
    <col min="13828" max="13828" width="15.140625" style="171" customWidth="1"/>
    <col min="13829" max="13829" width="2.85546875" style="171" customWidth="1"/>
    <col min="13830" max="13830" width="1.85546875" style="171" customWidth="1"/>
    <col min="13831" max="14080" width="15.85546875" style="171"/>
    <col min="14081" max="14081" width="3.42578125" style="171" customWidth="1"/>
    <col min="14082" max="14082" width="18.7109375" style="171" customWidth="1"/>
    <col min="14083" max="14083" width="95.5703125" style="171" customWidth="1"/>
    <col min="14084" max="14084" width="15.140625" style="171" customWidth="1"/>
    <col min="14085" max="14085" width="2.85546875" style="171" customWidth="1"/>
    <col min="14086" max="14086" width="1.85546875" style="171" customWidth="1"/>
    <col min="14087" max="14336" width="15.85546875" style="171"/>
    <col min="14337" max="14337" width="3.42578125" style="171" customWidth="1"/>
    <col min="14338" max="14338" width="18.7109375" style="171" customWidth="1"/>
    <col min="14339" max="14339" width="95.5703125" style="171" customWidth="1"/>
    <col min="14340" max="14340" width="15.140625" style="171" customWidth="1"/>
    <col min="14341" max="14341" width="2.85546875" style="171" customWidth="1"/>
    <col min="14342" max="14342" width="1.85546875" style="171" customWidth="1"/>
    <col min="14343" max="14592" width="15.85546875" style="171"/>
    <col min="14593" max="14593" width="3.42578125" style="171" customWidth="1"/>
    <col min="14594" max="14594" width="18.7109375" style="171" customWidth="1"/>
    <col min="14595" max="14595" width="95.5703125" style="171" customWidth="1"/>
    <col min="14596" max="14596" width="15.140625" style="171" customWidth="1"/>
    <col min="14597" max="14597" width="2.85546875" style="171" customWidth="1"/>
    <col min="14598" max="14598" width="1.85546875" style="171" customWidth="1"/>
    <col min="14599" max="14848" width="15.85546875" style="171"/>
    <col min="14849" max="14849" width="3.42578125" style="171" customWidth="1"/>
    <col min="14850" max="14850" width="18.7109375" style="171" customWidth="1"/>
    <col min="14851" max="14851" width="95.5703125" style="171" customWidth="1"/>
    <col min="14852" max="14852" width="15.140625" style="171" customWidth="1"/>
    <col min="14853" max="14853" width="2.85546875" style="171" customWidth="1"/>
    <col min="14854" max="14854" width="1.85546875" style="171" customWidth="1"/>
    <col min="14855" max="15104" width="15.85546875" style="171"/>
    <col min="15105" max="15105" width="3.42578125" style="171" customWidth="1"/>
    <col min="15106" max="15106" width="18.7109375" style="171" customWidth="1"/>
    <col min="15107" max="15107" width="95.5703125" style="171" customWidth="1"/>
    <col min="15108" max="15108" width="15.140625" style="171" customWidth="1"/>
    <col min="15109" max="15109" width="2.85546875" style="171" customWidth="1"/>
    <col min="15110" max="15110" width="1.85546875" style="171" customWidth="1"/>
    <col min="15111" max="15360" width="15.85546875" style="171"/>
    <col min="15361" max="15361" width="3.42578125" style="171" customWidth="1"/>
    <col min="15362" max="15362" width="18.7109375" style="171" customWidth="1"/>
    <col min="15363" max="15363" width="95.5703125" style="171" customWidth="1"/>
    <col min="15364" max="15364" width="15.140625" style="171" customWidth="1"/>
    <col min="15365" max="15365" width="2.85546875" style="171" customWidth="1"/>
    <col min="15366" max="15366" width="1.85546875" style="171" customWidth="1"/>
    <col min="15367" max="15616" width="15.85546875" style="171"/>
    <col min="15617" max="15617" width="3.42578125" style="171" customWidth="1"/>
    <col min="15618" max="15618" width="18.7109375" style="171" customWidth="1"/>
    <col min="15619" max="15619" width="95.5703125" style="171" customWidth="1"/>
    <col min="15620" max="15620" width="15.140625" style="171" customWidth="1"/>
    <col min="15621" max="15621" width="2.85546875" style="171" customWidth="1"/>
    <col min="15622" max="15622" width="1.85546875" style="171" customWidth="1"/>
    <col min="15623" max="15872" width="15.85546875" style="171"/>
    <col min="15873" max="15873" width="3.42578125" style="171" customWidth="1"/>
    <col min="15874" max="15874" width="18.7109375" style="171" customWidth="1"/>
    <col min="15875" max="15875" width="95.5703125" style="171" customWidth="1"/>
    <col min="15876" max="15876" width="15.140625" style="171" customWidth="1"/>
    <col min="15877" max="15877" width="2.85546875" style="171" customWidth="1"/>
    <col min="15878" max="15878" width="1.85546875" style="171" customWidth="1"/>
    <col min="15879" max="16128" width="15.85546875" style="171"/>
    <col min="16129" max="16129" width="3.42578125" style="171" customWidth="1"/>
    <col min="16130" max="16130" width="18.7109375" style="171" customWidth="1"/>
    <col min="16131" max="16131" width="95.5703125" style="171" customWidth="1"/>
    <col min="16132" max="16132" width="15.140625" style="171" customWidth="1"/>
    <col min="16133" max="16133" width="2.85546875" style="171" customWidth="1"/>
    <col min="16134" max="16134" width="1.85546875" style="171" customWidth="1"/>
    <col min="16135" max="16384" width="15.85546875" style="171"/>
  </cols>
  <sheetData>
    <row r="1" spans="2:4" ht="12" customHeight="1" x14ac:dyDescent="0.25"/>
    <row r="2" spans="2:4" ht="12" customHeight="1" x14ac:dyDescent="0.25"/>
    <row r="3" spans="2:4" ht="12" customHeight="1" x14ac:dyDescent="0.25"/>
    <row r="4" spans="2:4" ht="15.75" customHeight="1" x14ac:dyDescent="0.25">
      <c r="B4" s="172"/>
      <c r="C4" s="173"/>
    </row>
    <row r="5" spans="2:4" ht="191.25" customHeight="1" x14ac:dyDescent="0.25">
      <c r="B5" s="174"/>
      <c r="C5" s="477"/>
      <c r="D5" s="477"/>
    </row>
    <row r="6" spans="2:4" ht="191.25" customHeight="1" x14ac:dyDescent="0.25">
      <c r="B6" s="174"/>
      <c r="C6" s="175"/>
      <c r="D6" s="175"/>
    </row>
    <row r="7" spans="2:4" ht="124.5" customHeight="1" x14ac:dyDescent="0.25">
      <c r="C7" s="176"/>
    </row>
    <row r="8" spans="2:4" ht="27.75" customHeight="1" x14ac:dyDescent="0.25">
      <c r="B8" s="177"/>
      <c r="C8" s="178"/>
    </row>
    <row r="9" spans="2:4" ht="27.75" customHeight="1" x14ac:dyDescent="0.25">
      <c r="C9" s="178"/>
    </row>
    <row r="37" ht="2.25" customHeight="1" x14ac:dyDescent="0.25"/>
  </sheetData>
  <mergeCells count="1">
    <mergeCell ref="C5:D5"/>
  </mergeCells>
  <pageMargins left="0.19685039370078741" right="0" top="0.78740157480314965" bottom="0.19685039370078741" header="0" footer="0"/>
  <pageSetup paperSize="9" scale="7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71" customWidth="1"/>
    <col min="2" max="2" width="33.7109375" style="183" bestFit="1" customWidth="1"/>
    <col min="3" max="3" width="1.5703125" style="184" customWidth="1"/>
    <col min="4" max="4" width="71" style="183" customWidth="1"/>
    <col min="5" max="6" width="23.5703125" style="183" customWidth="1"/>
    <col min="7" max="7" width="1.85546875" style="183" customWidth="1"/>
    <col min="8" max="8" width="15.85546875" style="183"/>
    <col min="9" max="9" width="6.140625" style="183" customWidth="1"/>
    <col min="10" max="16384" width="15.85546875" style="183"/>
  </cols>
  <sheetData>
    <row r="1" spans="2:4" s="171" customFormat="1" ht="12" customHeight="1" x14ac:dyDescent="0.25">
      <c r="C1" s="179"/>
    </row>
    <row r="2" spans="2:4" s="171" customFormat="1" ht="12" customHeight="1" x14ac:dyDescent="0.25">
      <c r="C2" s="179"/>
    </row>
    <row r="3" spans="2:4" s="171" customFormat="1" ht="12" customHeight="1" x14ac:dyDescent="0.25">
      <c r="C3" s="179"/>
    </row>
    <row r="4" spans="2:4" s="171" customFormat="1" ht="15.75" customHeight="1" x14ac:dyDescent="0.25">
      <c r="C4" s="179"/>
    </row>
    <row r="5" spans="2:4" s="171" customFormat="1" ht="24" customHeight="1" x14ac:dyDescent="0.4">
      <c r="B5" s="478" t="s">
        <v>2326</v>
      </c>
      <c r="C5" s="478"/>
      <c r="D5" s="478"/>
    </row>
    <row r="6" spans="2:4" s="171" customFormat="1" ht="6" customHeight="1" x14ac:dyDescent="0.25">
      <c r="C6" s="179"/>
    </row>
    <row r="7" spans="2:4" s="171" customFormat="1" ht="15.75" customHeight="1" x14ac:dyDescent="0.25">
      <c r="B7" s="180" t="s">
        <v>2327</v>
      </c>
      <c r="C7" s="181"/>
      <c r="D7" s="182">
        <v>45107</v>
      </c>
    </row>
    <row r="8" spans="2:4" s="183" customFormat="1" ht="11.25" customHeight="1" x14ac:dyDescent="0.25">
      <c r="C8" s="184"/>
    </row>
    <row r="10" spans="2:4" s="183" customFormat="1" x14ac:dyDescent="0.25">
      <c r="B10" s="185" t="s">
        <v>2328</v>
      </c>
      <c r="C10" s="184"/>
    </row>
    <row r="11" spans="2:4" s="183" customFormat="1" x14ac:dyDescent="0.25">
      <c r="B11" s="184" t="s">
        <v>2329</v>
      </c>
      <c r="C11" s="184"/>
      <c r="D11" s="184"/>
    </row>
    <row r="12" spans="2:4" s="183" customFormat="1" x14ac:dyDescent="0.25">
      <c r="B12" s="186" t="s">
        <v>2330</v>
      </c>
      <c r="C12" s="184"/>
      <c r="D12" s="187" t="s">
        <v>2329</v>
      </c>
    </row>
    <row r="13" spans="2:4" s="183" customFormat="1" x14ac:dyDescent="0.25">
      <c r="B13" s="186"/>
      <c r="C13" s="184"/>
    </row>
    <row r="14" spans="2:4" s="183" customFormat="1" x14ac:dyDescent="0.25">
      <c r="B14" s="184" t="s">
        <v>2331</v>
      </c>
      <c r="C14" s="184"/>
    </row>
    <row r="15" spans="2:4" s="183" customFormat="1" x14ac:dyDescent="0.25">
      <c r="B15" s="186" t="s">
        <v>2332</v>
      </c>
      <c r="C15" s="184"/>
      <c r="D15" s="187" t="s">
        <v>2333</v>
      </c>
    </row>
    <row r="16" spans="2:4" s="183" customFormat="1" x14ac:dyDescent="0.25">
      <c r="B16" s="186" t="s">
        <v>2334</v>
      </c>
      <c r="C16" s="184"/>
      <c r="D16" s="187" t="s">
        <v>2335</v>
      </c>
    </row>
    <row r="17" spans="2:4" s="183" customFormat="1" x14ac:dyDescent="0.25">
      <c r="B17" s="186" t="s">
        <v>2336</v>
      </c>
      <c r="C17" s="184"/>
      <c r="D17" s="187" t="s">
        <v>2337</v>
      </c>
    </row>
    <row r="18" spans="2:4" s="183" customFormat="1" x14ac:dyDescent="0.25">
      <c r="B18" s="186" t="s">
        <v>2338</v>
      </c>
      <c r="C18" s="184"/>
      <c r="D18" s="187" t="s">
        <v>2339</v>
      </c>
    </row>
    <row r="19" spans="2:4" s="183" customFormat="1" x14ac:dyDescent="0.25">
      <c r="B19" s="186" t="s">
        <v>2340</v>
      </c>
      <c r="C19" s="184"/>
      <c r="D19" s="187" t="s">
        <v>2341</v>
      </c>
    </row>
    <row r="20" spans="2:4" s="183" customFormat="1" x14ac:dyDescent="0.25">
      <c r="B20" s="186" t="s">
        <v>2342</v>
      </c>
      <c r="C20" s="184"/>
      <c r="D20" s="187" t="s">
        <v>2343</v>
      </c>
    </row>
    <row r="21" spans="2:4" s="183" customFormat="1" x14ac:dyDescent="0.25">
      <c r="B21" s="186"/>
      <c r="C21" s="184"/>
    </row>
    <row r="22" spans="2:4" s="183" customFormat="1" x14ac:dyDescent="0.25">
      <c r="B22" s="186" t="s">
        <v>2344</v>
      </c>
      <c r="C22" s="184"/>
      <c r="D22" s="187" t="s">
        <v>2345</v>
      </c>
    </row>
    <row r="23" spans="2:4" s="183" customFormat="1" x14ac:dyDescent="0.25">
      <c r="B23" s="186" t="s">
        <v>2346</v>
      </c>
      <c r="C23" s="184"/>
      <c r="D23" s="187" t="s">
        <v>2347</v>
      </c>
    </row>
    <row r="24" spans="2:4" s="183" customFormat="1" x14ac:dyDescent="0.25">
      <c r="B24" s="186" t="s">
        <v>2348</v>
      </c>
      <c r="C24" s="184"/>
      <c r="D24" s="187" t="s">
        <v>2349</v>
      </c>
    </row>
    <row r="25" spans="2:4" s="183" customFormat="1" x14ac:dyDescent="0.25">
      <c r="B25" s="186" t="s">
        <v>2350</v>
      </c>
      <c r="C25" s="184"/>
      <c r="D25" s="187" t="s">
        <v>2351</v>
      </c>
    </row>
    <row r="26" spans="2:4" s="183" customFormat="1" x14ac:dyDescent="0.25">
      <c r="B26" s="186" t="s">
        <v>2352</v>
      </c>
      <c r="C26" s="184"/>
      <c r="D26" s="187" t="s">
        <v>2353</v>
      </c>
    </row>
    <row r="27" spans="2:4" s="183" customFormat="1" x14ac:dyDescent="0.25">
      <c r="B27" s="186" t="s">
        <v>2354</v>
      </c>
      <c r="C27" s="184"/>
      <c r="D27" s="187" t="s">
        <v>2355</v>
      </c>
    </row>
    <row r="28" spans="2:4" s="183" customFormat="1" x14ac:dyDescent="0.25">
      <c r="B28" s="186" t="s">
        <v>2356</v>
      </c>
      <c r="C28" s="184"/>
      <c r="D28" s="187" t="s">
        <v>2357</v>
      </c>
    </row>
    <row r="29" spans="2:4" s="183" customFormat="1" x14ac:dyDescent="0.25">
      <c r="B29" s="186" t="s">
        <v>2358</v>
      </c>
      <c r="C29" s="184"/>
      <c r="D29" s="187" t="s">
        <v>2359</v>
      </c>
    </row>
    <row r="30" spans="2:4" s="183" customFormat="1" x14ac:dyDescent="0.25">
      <c r="B30" s="186" t="s">
        <v>2360</v>
      </c>
      <c r="C30" s="184"/>
      <c r="D30" s="187" t="s">
        <v>2361</v>
      </c>
    </row>
    <row r="31" spans="2:4" s="183" customFormat="1" x14ac:dyDescent="0.25">
      <c r="B31" s="186" t="s">
        <v>2362</v>
      </c>
      <c r="C31" s="184"/>
      <c r="D31" s="187" t="s">
        <v>2363</v>
      </c>
    </row>
    <row r="32" spans="2:4" s="183" customFormat="1" x14ac:dyDescent="0.25">
      <c r="B32" s="186" t="s">
        <v>2364</v>
      </c>
      <c r="C32" s="184"/>
      <c r="D32" s="187" t="s">
        <v>2365</v>
      </c>
    </row>
    <row r="33" spans="2:5" s="183" customFormat="1" x14ac:dyDescent="0.25">
      <c r="B33" s="186" t="s">
        <v>2366</v>
      </c>
      <c r="C33" s="184"/>
      <c r="D33" s="187" t="s">
        <v>2367</v>
      </c>
    </row>
    <row r="34" spans="2:5" s="183" customFormat="1" x14ac:dyDescent="0.25">
      <c r="B34" s="186" t="s">
        <v>2368</v>
      </c>
      <c r="C34" s="184"/>
      <c r="D34" s="187" t="s">
        <v>2369</v>
      </c>
    </row>
    <row r="35" spans="2:5" s="183" customFormat="1" x14ac:dyDescent="0.25">
      <c r="B35" s="186" t="s">
        <v>2370</v>
      </c>
      <c r="C35" s="184"/>
      <c r="D35" s="187" t="s">
        <v>2371</v>
      </c>
    </row>
    <row r="36" spans="2:5" s="183" customFormat="1" x14ac:dyDescent="0.25">
      <c r="B36" s="186" t="s">
        <v>2372</v>
      </c>
      <c r="C36" s="184"/>
      <c r="D36" s="187" t="s">
        <v>2373</v>
      </c>
    </row>
    <row r="37" spans="2:5" s="183" customFormat="1" x14ac:dyDescent="0.25">
      <c r="B37" s="186" t="s">
        <v>2374</v>
      </c>
      <c r="C37" s="184"/>
      <c r="D37" s="187" t="s">
        <v>2375</v>
      </c>
    </row>
    <row r="38" spans="2:5" s="183" customFormat="1" x14ac:dyDescent="0.25">
      <c r="B38" s="186" t="s">
        <v>2376</v>
      </c>
      <c r="C38" s="184"/>
      <c r="D38" s="187" t="s">
        <v>2377</v>
      </c>
    </row>
    <row r="39" spans="2:5" s="183" customFormat="1" x14ac:dyDescent="0.25">
      <c r="B39" s="186" t="s">
        <v>2378</v>
      </c>
      <c r="C39" s="184"/>
      <c r="D39" s="187" t="s">
        <v>2379</v>
      </c>
    </row>
    <row r="40" spans="2:5" s="183" customFormat="1" x14ac:dyDescent="0.25">
      <c r="B40" s="186"/>
      <c r="C40" s="184"/>
      <c r="D40" s="188"/>
    </row>
    <row r="41" spans="2:5" s="183" customFormat="1" x14ac:dyDescent="0.25">
      <c r="B41" s="186"/>
      <c r="C41" s="184"/>
      <c r="D41" s="189"/>
    </row>
    <row r="42" spans="2:5" s="183" customFormat="1" x14ac:dyDescent="0.25">
      <c r="B42" s="186"/>
      <c r="C42" s="184"/>
      <c r="D42" s="188"/>
    </row>
    <row r="43" spans="2:5" s="183" customFormat="1" x14ac:dyDescent="0.25">
      <c r="B43" s="185" t="s">
        <v>2380</v>
      </c>
      <c r="C43" s="184"/>
      <c r="D43" s="184"/>
      <c r="E43" s="184"/>
    </row>
    <row r="44" spans="2:5" s="183" customFormat="1" x14ac:dyDescent="0.25">
      <c r="B44" s="184" t="s">
        <v>2330</v>
      </c>
      <c r="C44" s="184"/>
      <c r="D44" s="188" t="s">
        <v>2329</v>
      </c>
      <c r="E44" s="184"/>
    </row>
    <row r="45" spans="2:5" s="183" customFormat="1" x14ac:dyDescent="0.25">
      <c r="B45" s="184" t="s">
        <v>2381</v>
      </c>
      <c r="C45" s="184"/>
      <c r="D45" s="188" t="s">
        <v>2382</v>
      </c>
      <c r="E45" s="184"/>
    </row>
    <row r="46" spans="2:5" s="183" customFormat="1" x14ac:dyDescent="0.25">
      <c r="B46" s="184" t="s">
        <v>2383</v>
      </c>
      <c r="C46" s="184"/>
      <c r="D46" s="188" t="s">
        <v>2384</v>
      </c>
      <c r="E46" s="184"/>
    </row>
    <row r="47" spans="2:5" s="183" customFormat="1" x14ac:dyDescent="0.25">
      <c r="B47" s="184" t="s">
        <v>2385</v>
      </c>
      <c r="C47" s="184"/>
      <c r="D47" s="188" t="s">
        <v>2386</v>
      </c>
      <c r="E47" s="184"/>
    </row>
    <row r="48" spans="2:5" s="183" customFormat="1" x14ac:dyDescent="0.25">
      <c r="B48" s="184" t="s">
        <v>2387</v>
      </c>
      <c r="C48" s="184"/>
      <c r="D48" s="188" t="s">
        <v>2388</v>
      </c>
      <c r="E48" s="184"/>
    </row>
    <row r="49" spans="2:5" s="183" customFormat="1" x14ac:dyDescent="0.25">
      <c r="B49" s="184" t="s">
        <v>2389</v>
      </c>
      <c r="C49" s="184"/>
      <c r="D49" s="188" t="s">
        <v>2390</v>
      </c>
      <c r="E49" s="184"/>
    </row>
    <row r="50" spans="2:5" s="183" customFormat="1" x14ac:dyDescent="0.25">
      <c r="B50" s="184" t="s">
        <v>2391</v>
      </c>
      <c r="C50" s="184"/>
      <c r="D50" s="188" t="s">
        <v>2392</v>
      </c>
      <c r="E50" s="184"/>
    </row>
    <row r="51" spans="2:5" s="183" customFormat="1" x14ac:dyDescent="0.25">
      <c r="C51" s="184"/>
      <c r="E51" s="184"/>
    </row>
    <row r="52" spans="2:5" s="183" customFormat="1" x14ac:dyDescent="0.25">
      <c r="C52" s="184"/>
      <c r="E52" s="184"/>
    </row>
    <row r="53" spans="2:5" s="183" customFormat="1" x14ac:dyDescent="0.25">
      <c r="B53" s="185" t="s">
        <v>2393</v>
      </c>
      <c r="C53" s="184"/>
      <c r="E53" s="184"/>
    </row>
    <row r="54" spans="2:5" s="183" customFormat="1" x14ac:dyDescent="0.25">
      <c r="B54" s="186" t="s">
        <v>2394</v>
      </c>
      <c r="C54" s="184"/>
      <c r="D54" s="187" t="s">
        <v>2395</v>
      </c>
      <c r="E54" s="184"/>
    </row>
    <row r="55" spans="2:5" s="183" customFormat="1" x14ac:dyDescent="0.25">
      <c r="B55" s="186" t="s">
        <v>2396</v>
      </c>
      <c r="C55" s="184"/>
      <c r="D55" s="187" t="s">
        <v>2395</v>
      </c>
      <c r="E55" s="184"/>
    </row>
    <row r="56" spans="2:5" s="183" customFormat="1" x14ac:dyDescent="0.25">
      <c r="B56" s="186" t="s">
        <v>2397</v>
      </c>
      <c r="C56" s="184"/>
      <c r="D56" s="187" t="s">
        <v>2398</v>
      </c>
    </row>
    <row r="57" spans="2:5" s="183" customFormat="1" x14ac:dyDescent="0.25">
      <c r="C57" s="184"/>
    </row>
  </sheetData>
  <mergeCells count="1">
    <mergeCell ref="B5:D5"/>
  </mergeCells>
  <hyperlinks>
    <hyperlink ref="D12" location="'Tabel A - General Issuer Detail'!A1" display="General Issuer Detail" xr:uid="{00000000-0004-0000-0600-000000000000}"/>
    <hyperlink ref="D15" location="'G1-G4 - Cover pool inform.'!A1" display="General cover pool information " xr:uid="{00000000-0004-0000-0600-000001000000}"/>
    <hyperlink ref="D16" location="'G1-G4 - Cover pool inform.'!B25" display="Outstanding CBs" xr:uid="{00000000-0004-0000-0600-000002000000}"/>
    <hyperlink ref="D19" location="'G1-G4 - Cover pool inform.'!B61" display="Legal ALM (balance principle) adherence" xr:uid="{00000000-0004-0000-0600-000003000000}"/>
    <hyperlink ref="D20" location="'G1-G4 - Cover pool inform.'!B70" display="Additional characteristics of ALM business model for issued CBs" xr:uid="{00000000-0004-0000-0600-000004000000}"/>
    <hyperlink ref="D22" location="'Table 1-3 - Lending'!B7" display="Number of loans by property category" xr:uid="{00000000-0004-0000-0600-000005000000}"/>
    <hyperlink ref="D23" location="'Table 1-3 - Lending'!B16" display="Lending by property category, DKKbn" xr:uid="{00000000-0004-0000-0600-000006000000}"/>
    <hyperlink ref="D24" location="'Table 1-3 - Lending'!B23" display="Lending, by loan size, DKKbn" xr:uid="{00000000-0004-0000-0600-000007000000}"/>
    <hyperlink ref="D25" location="'Table 4 - LTV'!B7" display="Lending, by-loan to-value (LTV), current property value, DKKbn" xr:uid="{00000000-0004-0000-0600-000008000000}"/>
    <hyperlink ref="D26" location="'Table 4 - LTV'!B29" display="Lending, by-loan to-value (LTV), current property value, Per cent" xr:uid="{00000000-0004-0000-0600-000009000000}"/>
    <hyperlink ref="D27" location="'Table 4 - LTV'!B51" display="Lending, by-loan to-value (LTV), current property value, DKKbn (&quot;Sidste krone&quot;)" xr:uid="{00000000-0004-0000-0600-00000A000000}"/>
    <hyperlink ref="D28" location="'Table 4 - LTV'!B73" display="Lending, by-loan to-value (LTV), current property value, Per cent (&quot;Sidste krone&quot;)" xr:uid="{00000000-0004-0000-0600-00000B000000}"/>
    <hyperlink ref="D29" location="'Table 5 - Region - Ship type'!A1" display="Lending by region, DKKbn" xr:uid="{00000000-0004-0000-0600-00000C000000}"/>
    <hyperlink ref="D30" location="'Table 6-8 - Lending by loantype'!B6" display="Lending by loan type - IO Loans, DKKbn" xr:uid="{00000000-0004-0000-0600-00000D000000}"/>
    <hyperlink ref="D31" location="'Table 6-8 - Lending by loantype'!B23" display="Lending by loan type - Repayment Loans / Amortizing Loans, DKKbn" xr:uid="{00000000-0004-0000-0600-00000E000000}"/>
    <hyperlink ref="D32" location="'Table 6-8 - Lending by loantype'!B40" display="Lending by loan type - All loans, DKKbn" xr:uid="{00000000-0004-0000-0600-00000F000000}"/>
    <hyperlink ref="D33" location="'Table 9-11 - Lending'!B6" display="Lending by Seasoning, DKKbn (Seasoning defined by duration of customer relationship)" xr:uid="{00000000-0004-0000-0600-000010000000}"/>
    <hyperlink ref="D34" location="'Table 9-11 - Lending'!B20" display="Lending by remaining maturity, DKKbn" xr:uid="{00000000-0004-0000-0600-000011000000}"/>
    <hyperlink ref="D35" location="'Table 9-11 - Lending'!B35" display="90 day Non-performing loans by property type, as percentage of instalments payments, %" xr:uid="{00000000-0004-0000-0600-000012000000}"/>
    <hyperlink ref="D36" location="'Table 9-11 - Lending'!B45" display="90 day Non-performing loans by property type, as percentage of lending, %" xr:uid="{00000000-0004-0000-0600-000013000000}"/>
    <hyperlink ref="D37" location="'Table 9-11 - Lending'!B55" display="90 day Non-performing loans by property type, as percentage of lending, by continous LTV bracket, %" xr:uid="{00000000-0004-0000-0600-000014000000}"/>
    <hyperlink ref="D38" location="'Table 9-11 - Lending'!B67" display="Realised losses (DKKm)" xr:uid="{00000000-0004-0000-0600-000015000000}"/>
    <hyperlink ref="D39" location="'Table 9-11 - Lending'!B76" display="Realised losses (%)" xr:uid="{00000000-0004-0000-0600-000016000000}"/>
    <hyperlink ref="D54" location="'X1 Key Concepts'!A1" display="Key Concepts Explanation" xr:uid="{00000000-0004-0000-0600-000017000000}"/>
    <hyperlink ref="D56" location="'X3 - General explanation'!A1" display="General explanation" xr:uid="{00000000-0004-0000-0600-000018000000}"/>
    <hyperlink ref="D44" location="'Tabel A - General Issuer Detail'!A1" display="General Issuer Detail" xr:uid="{00000000-0004-0000-0600-000019000000}"/>
    <hyperlink ref="D45" location="'G1-G4 - Cover pool inform.'!A1" display="Cover pool information" xr:uid="{00000000-0004-0000-0600-00001A000000}"/>
    <hyperlink ref="D46" location="'Table 1-3 - Lending'!A1" display="Lending" xr:uid="{00000000-0004-0000-0600-00001B000000}"/>
    <hyperlink ref="D47" location="'Table 4 - LTV'!A1" display="LTV" xr:uid="{00000000-0004-0000-0600-00001C000000}"/>
    <hyperlink ref="D48" location="'Table 5 - Region - Ship type'!A1" display="Lending by region and ship type" xr:uid="{00000000-0004-0000-0600-00001D000000}"/>
    <hyperlink ref="D49" location="'Table 6-8 - Lending by loan'!A1" display="Lending by ship type" xr:uid="{00000000-0004-0000-0600-00001E000000}"/>
    <hyperlink ref="D50" location="'Table 9-13 - Lending'!A1" display="Lending (Classification Societies, Size of Ships, NPL definition)" xr:uid="{00000000-0004-0000-0600-00001F000000}"/>
    <hyperlink ref="D17" location="'G1-G4 - Cover pool inform.'!A1" display="Cover assets and maturity structure" xr:uid="{00000000-0004-0000-0600-000020000000}"/>
    <hyperlink ref="D55" location="'X2 Key Concepts'!A1" display="Key Concepts Explanation" xr:uid="{00000000-0004-0000-0600-000021000000}"/>
    <hyperlink ref="D18" location="'G1-G4 - Cover pool inform.'!A1" display="Interest and currency risk" xr:uid="{00000000-0004-0000-0600-000022000000}"/>
    <hyperlink ref="D16:D20" location="'G1-G4 - Cover pool inform.'!A1" display="Outstanding CBs" xr:uid="{00000000-0004-0000-0600-000023000000}"/>
    <hyperlink ref="D22:D24" location="'Table 1-3 - Lending'!A1" display="Number of loans by property category" xr:uid="{00000000-0004-0000-0600-000024000000}"/>
    <hyperlink ref="D25:D28" location="'Table 4 - LTV'!A1" display="Lending, by-loan to-value (LTV), current property value, DKKbn" xr:uid="{00000000-0004-0000-0600-000025000000}"/>
    <hyperlink ref="D30:D32" location="'Table 6-8 - Lending by loan'!A1" display="Lending by loan type - IO Loans, DKKbn" xr:uid="{00000000-0004-0000-0600-000026000000}"/>
    <hyperlink ref="D33:D37" location="'Table 9-13 - Lending'!A1" display="Lending by Seasoning, DKKbn (Seasoning defined by duration of customer relationship)" xr:uid="{00000000-0004-0000-0600-000027000000}"/>
    <hyperlink ref="D38:D39" location="'Table 9-13 - Lending'!A1" display="Realised losses (DKKm)" xr:uid="{00000000-0004-0000-0600-000028000000}"/>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rgb="FF243386"/>
    <pageSetUpPr fitToPage="1"/>
  </sheetPr>
  <dimension ref="B1:F46"/>
  <sheetViews>
    <sheetView zoomScale="85" zoomScaleNormal="85" workbookViewId="0"/>
  </sheetViews>
  <sheetFormatPr defaultColWidth="15.85546875" defaultRowHeight="15" x14ac:dyDescent="0.25"/>
  <cols>
    <col min="1" max="1" width="3.42578125" style="171" customWidth="1"/>
    <col min="2" max="2" width="68.42578125" style="171" bestFit="1" customWidth="1"/>
    <col min="3" max="6" width="15.7109375" style="171" bestFit="1" customWidth="1"/>
    <col min="7" max="7" width="5.140625" style="171" customWidth="1"/>
    <col min="8" max="16384" width="15.85546875" style="171"/>
  </cols>
  <sheetData>
    <row r="1" spans="2:6" ht="12" customHeight="1" x14ac:dyDescent="0.25"/>
    <row r="2" spans="2:6" ht="12" customHeight="1" x14ac:dyDescent="0.25"/>
    <row r="3" spans="2:6" ht="12" customHeight="1" x14ac:dyDescent="0.25"/>
    <row r="4" spans="2:6" ht="36" customHeight="1" x14ac:dyDescent="0.25">
      <c r="B4" s="190" t="s">
        <v>2399</v>
      </c>
      <c r="C4" s="479" t="s">
        <v>2400</v>
      </c>
      <c r="D4" s="479"/>
    </row>
    <row r="5" spans="2:6" ht="15.75" x14ac:dyDescent="0.25">
      <c r="B5" s="191" t="s">
        <v>2401</v>
      </c>
      <c r="C5" s="192"/>
      <c r="D5" s="192"/>
      <c r="E5" s="192"/>
      <c r="F5" s="192"/>
    </row>
    <row r="6" spans="2:6" ht="3.75" customHeight="1" x14ac:dyDescent="0.25">
      <c r="B6" s="193"/>
      <c r="C6" s="194"/>
      <c r="D6" s="194"/>
      <c r="E6" s="194"/>
      <c r="F6" s="194"/>
    </row>
    <row r="7" spans="2:6" ht="3" customHeight="1" x14ac:dyDescent="0.25">
      <c r="B7" s="193"/>
    </row>
    <row r="8" spans="2:6" ht="3.75" customHeight="1" x14ac:dyDescent="0.25"/>
    <row r="9" spans="2:6" x14ac:dyDescent="0.25">
      <c r="B9" s="195" t="s">
        <v>2402</v>
      </c>
      <c r="C9" s="196" t="s">
        <v>2403</v>
      </c>
      <c r="D9" s="196" t="s">
        <v>2404</v>
      </c>
      <c r="E9" s="196" t="s">
        <v>2405</v>
      </c>
      <c r="F9" s="196" t="s">
        <v>2406</v>
      </c>
    </row>
    <row r="10" spans="2:6" x14ac:dyDescent="0.25">
      <c r="B10" s="197" t="s">
        <v>2407</v>
      </c>
      <c r="C10" s="198"/>
      <c r="D10" s="198"/>
      <c r="E10" s="198"/>
      <c r="F10" s="198"/>
    </row>
    <row r="11" spans="2:6" x14ac:dyDescent="0.25">
      <c r="B11" s="197" t="s">
        <v>2408</v>
      </c>
      <c r="C11" s="198"/>
      <c r="D11" s="198"/>
      <c r="E11" s="198"/>
      <c r="F11" s="198"/>
    </row>
    <row r="12" spans="2:6" x14ac:dyDescent="0.25">
      <c r="B12" s="199" t="s">
        <v>2409</v>
      </c>
      <c r="C12" s="200"/>
      <c r="D12" s="200"/>
      <c r="E12" s="200"/>
      <c r="F12" s="200"/>
    </row>
    <row r="13" spans="2:6" x14ac:dyDescent="0.25">
      <c r="B13" s="201" t="s">
        <v>2410</v>
      </c>
      <c r="C13" s="202"/>
      <c r="D13" s="202"/>
      <c r="E13" s="202"/>
      <c r="F13" s="202"/>
    </row>
    <row r="14" spans="2:6" x14ac:dyDescent="0.25">
      <c r="B14" s="197" t="s">
        <v>2411</v>
      </c>
      <c r="C14" s="203"/>
      <c r="D14" s="203"/>
      <c r="E14" s="203"/>
      <c r="F14" s="203"/>
    </row>
    <row r="15" spans="2:6" x14ac:dyDescent="0.25">
      <c r="B15" s="197" t="s">
        <v>2412</v>
      </c>
      <c r="C15" s="198"/>
      <c r="D15" s="198"/>
      <c r="E15" s="198"/>
      <c r="F15" s="198"/>
    </row>
    <row r="16" spans="2:6" x14ac:dyDescent="0.25">
      <c r="B16" s="197" t="s">
        <v>2413</v>
      </c>
      <c r="C16" s="198"/>
      <c r="D16" s="198"/>
      <c r="E16" s="198"/>
      <c r="F16" s="198"/>
    </row>
    <row r="17" spans="2:6" x14ac:dyDescent="0.25">
      <c r="B17" s="204" t="s">
        <v>2414</v>
      </c>
      <c r="C17" s="198"/>
      <c r="D17" s="198"/>
      <c r="E17" s="198"/>
      <c r="F17" s="198"/>
    </row>
    <row r="18" spans="2:6" x14ac:dyDescent="0.25">
      <c r="B18" s="205" t="s">
        <v>2415</v>
      </c>
      <c r="C18" s="206"/>
      <c r="D18" s="206"/>
      <c r="E18" s="206"/>
      <c r="F18" s="206"/>
    </row>
    <row r="19" spans="2:6" x14ac:dyDescent="0.25">
      <c r="B19" s="207" t="s">
        <v>2416</v>
      </c>
      <c r="C19" s="206"/>
      <c r="D19" s="206"/>
      <c r="E19" s="206"/>
      <c r="F19" s="206"/>
    </row>
    <row r="20" spans="2:6" x14ac:dyDescent="0.25">
      <c r="B20" s="197" t="s">
        <v>2417</v>
      </c>
      <c r="C20" s="198"/>
      <c r="D20" s="198"/>
      <c r="E20" s="198"/>
      <c r="F20" s="198"/>
    </row>
    <row r="21" spans="2:6" ht="9.75" customHeight="1" x14ac:dyDescent="0.25">
      <c r="B21" s="193"/>
      <c r="C21" s="194"/>
      <c r="D21" s="194"/>
      <c r="E21" s="194"/>
      <c r="F21" s="194"/>
    </row>
    <row r="22" spans="2:6" ht="15.75" x14ac:dyDescent="0.25">
      <c r="B22" s="208"/>
      <c r="C22" s="194"/>
      <c r="D22" s="194"/>
      <c r="E22" s="194"/>
      <c r="F22" s="194"/>
    </row>
    <row r="23" spans="2:6" x14ac:dyDescent="0.25">
      <c r="B23" s="209" t="s">
        <v>2418</v>
      </c>
      <c r="C23" s="210"/>
      <c r="D23" s="210"/>
      <c r="E23" s="210"/>
      <c r="F23" s="210"/>
    </row>
    <row r="24" spans="2:6" x14ac:dyDescent="0.25">
      <c r="B24" s="211" t="s">
        <v>2419</v>
      </c>
      <c r="C24" s="212"/>
      <c r="D24" s="212"/>
      <c r="E24" s="212"/>
      <c r="F24" s="212"/>
    </row>
    <row r="25" spans="2:6" x14ac:dyDescent="0.25">
      <c r="B25" s="209" t="s">
        <v>2420</v>
      </c>
      <c r="C25" s="210"/>
      <c r="D25" s="210"/>
      <c r="E25" s="210"/>
      <c r="F25" s="210"/>
    </row>
    <row r="26" spans="2:6" ht="3" customHeight="1" x14ac:dyDescent="0.25">
      <c r="B26" s="213"/>
      <c r="C26" s="210"/>
      <c r="D26" s="210"/>
      <c r="E26" s="210"/>
      <c r="F26" s="210"/>
    </row>
    <row r="27" spans="2:6" x14ac:dyDescent="0.25">
      <c r="B27" s="199" t="s">
        <v>2421</v>
      </c>
      <c r="C27" s="204"/>
      <c r="D27" s="204"/>
      <c r="E27" s="204"/>
      <c r="F27" s="204"/>
    </row>
    <row r="28" spans="2:6" x14ac:dyDescent="0.25">
      <c r="B28" s="214" t="s">
        <v>2422</v>
      </c>
      <c r="C28" s="215"/>
      <c r="D28" s="216"/>
      <c r="E28" s="216"/>
      <c r="F28" s="215"/>
    </row>
    <row r="29" spans="2:6" x14ac:dyDescent="0.25">
      <c r="B29" s="214" t="s">
        <v>2423</v>
      </c>
      <c r="C29" s="215"/>
      <c r="D29" s="215"/>
      <c r="E29" s="215"/>
      <c r="F29" s="215"/>
    </row>
    <row r="30" spans="2:6" x14ac:dyDescent="0.25">
      <c r="B30" s="214" t="s">
        <v>2424</v>
      </c>
      <c r="C30" s="215"/>
      <c r="D30" s="215"/>
      <c r="E30" s="215"/>
      <c r="F30" s="215"/>
    </row>
    <row r="31" spans="2:6" x14ac:dyDescent="0.25">
      <c r="B31" s="199" t="s">
        <v>2425</v>
      </c>
      <c r="C31" s="217"/>
      <c r="D31" s="217"/>
      <c r="E31" s="217"/>
      <c r="F31" s="217"/>
    </row>
    <row r="32" spans="2:6" x14ac:dyDescent="0.25">
      <c r="B32" s="214" t="s">
        <v>2426</v>
      </c>
      <c r="C32" s="215"/>
      <c r="D32" s="215"/>
      <c r="E32" s="215"/>
      <c r="F32" s="215"/>
    </row>
    <row r="33" spans="2:6" x14ac:dyDescent="0.25">
      <c r="B33" s="214" t="s">
        <v>2427</v>
      </c>
      <c r="C33" s="215"/>
      <c r="D33" s="215"/>
      <c r="E33" s="215"/>
      <c r="F33" s="215"/>
    </row>
    <row r="34" spans="2:6" x14ac:dyDescent="0.25">
      <c r="B34" s="214" t="s">
        <v>2428</v>
      </c>
      <c r="C34" s="218"/>
      <c r="D34" s="218"/>
      <c r="E34" s="218"/>
      <c r="F34" s="218"/>
    </row>
    <row r="35" spans="2:6" x14ac:dyDescent="0.25">
      <c r="B35" s="214" t="s">
        <v>2429</v>
      </c>
      <c r="C35" s="218"/>
      <c r="D35" s="218"/>
      <c r="E35" s="218"/>
      <c r="F35" s="218"/>
    </row>
    <row r="36" spans="2:6" x14ac:dyDescent="0.25">
      <c r="B36" s="199" t="s">
        <v>2430</v>
      </c>
      <c r="C36" s="217"/>
      <c r="D36" s="217"/>
      <c r="E36" s="217"/>
      <c r="F36" s="217"/>
    </row>
    <row r="37" spans="2:6" ht="30" x14ac:dyDescent="0.25">
      <c r="B37" s="214" t="s">
        <v>2431</v>
      </c>
      <c r="C37" s="215"/>
      <c r="D37" s="215"/>
      <c r="E37" s="215"/>
      <c r="F37" s="215"/>
    </row>
    <row r="38" spans="2:6" ht="30" x14ac:dyDescent="0.25">
      <c r="B38" s="214" t="s">
        <v>2432</v>
      </c>
      <c r="C38" s="215"/>
      <c r="D38" s="215"/>
      <c r="E38" s="215"/>
      <c r="F38" s="215"/>
    </row>
    <row r="39" spans="2:6" x14ac:dyDescent="0.25">
      <c r="B39" s="214" t="s">
        <v>2433</v>
      </c>
      <c r="C39" s="215"/>
      <c r="D39" s="215"/>
      <c r="E39" s="215"/>
      <c r="F39" s="215"/>
    </row>
    <row r="40" spans="2:6" x14ac:dyDescent="0.25">
      <c r="B40" s="199" t="s">
        <v>2434</v>
      </c>
      <c r="C40" s="219"/>
      <c r="D40" s="219"/>
      <c r="E40" s="219"/>
      <c r="F40" s="219"/>
    </row>
    <row r="41" spans="2:6" x14ac:dyDescent="0.25">
      <c r="B41" s="197" t="s">
        <v>2435</v>
      </c>
      <c r="C41" s="220"/>
      <c r="D41" s="220"/>
      <c r="E41" s="220"/>
      <c r="F41" s="221"/>
    </row>
    <row r="42" spans="2:6" ht="30" x14ac:dyDescent="0.25">
      <c r="B42" s="204" t="s">
        <v>2436</v>
      </c>
      <c r="C42" s="222"/>
      <c r="D42" s="222"/>
      <c r="E42" s="222"/>
      <c r="F42" s="222"/>
    </row>
    <row r="46" spans="2:6" x14ac:dyDescent="0.25">
      <c r="F46" s="223" t="s">
        <v>2437</v>
      </c>
    </row>
  </sheetData>
  <mergeCells count="1">
    <mergeCell ref="C4:D4"/>
  </mergeCells>
  <hyperlinks>
    <hyperlink ref="F46" location="'NTT Contents'!A1" display="To Contents" xr:uid="{00000000-0004-0000-0700-000000000000}"/>
  </hyperlinks>
  <pageMargins left="0.70866141732283472" right="0.70866141732283472" top="0.74803149606299213" bottom="0.74803149606299213" header="0.31496062992125984" footer="0.31496062992125984"/>
  <pageSetup paperSize="9"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71" customWidth="1"/>
    <col min="2" max="2" width="60.85546875" style="171" customWidth="1"/>
    <col min="3" max="3" width="21.5703125" style="171" customWidth="1"/>
    <col min="4" max="4" width="19.42578125" style="171" customWidth="1"/>
    <col min="5" max="5" width="17.7109375" style="171" customWidth="1"/>
    <col min="6" max="6" width="18" style="171" bestFit="1" customWidth="1"/>
    <col min="7" max="8" width="10.7109375" style="171" customWidth="1"/>
    <col min="9" max="9" width="10.85546875" style="171" customWidth="1"/>
    <col min="10" max="10" width="4.28515625" style="171" bestFit="1" customWidth="1"/>
    <col min="11" max="11" width="9.140625" style="171"/>
    <col min="12" max="12" width="8.85546875" style="171" customWidth="1"/>
    <col min="13" max="16384" width="9.140625" style="171"/>
  </cols>
  <sheetData>
    <row r="3" spans="2:9" ht="12" customHeight="1" x14ac:dyDescent="0.25"/>
    <row r="4" spans="2:9" ht="36" x14ac:dyDescent="0.25">
      <c r="B4" s="190" t="s">
        <v>2438</v>
      </c>
      <c r="C4" s="190"/>
      <c r="D4" s="190"/>
      <c r="E4" s="190"/>
      <c r="F4" s="190"/>
      <c r="G4" s="190"/>
      <c r="H4" s="190"/>
      <c r="I4" s="190"/>
    </row>
    <row r="5" spans="2:9" ht="4.5" customHeight="1" x14ac:dyDescent="0.25">
      <c r="B5" s="485"/>
      <c r="C5" s="485"/>
      <c r="D5" s="485"/>
      <c r="E5" s="485"/>
      <c r="F5" s="485"/>
      <c r="G5" s="485"/>
      <c r="H5" s="485"/>
      <c r="I5" s="485"/>
    </row>
    <row r="6" spans="2:9" ht="5.25" customHeight="1" x14ac:dyDescent="0.25">
      <c r="B6" s="224"/>
      <c r="C6" s="224"/>
      <c r="D6" s="224"/>
      <c r="E6" s="224"/>
      <c r="F6" s="224"/>
      <c r="G6" s="224"/>
      <c r="H6" s="224"/>
      <c r="I6" s="224"/>
    </row>
    <row r="7" spans="2:9" x14ac:dyDescent="0.25">
      <c r="B7" s="225" t="s">
        <v>2439</v>
      </c>
      <c r="C7" s="226"/>
      <c r="D7" s="226"/>
      <c r="E7" s="226"/>
      <c r="F7" s="226" t="str">
        <f>"Q2 2023"</f>
        <v>Q2 2023</v>
      </c>
      <c r="G7" s="226" t="str">
        <f>"Q1 2023"</f>
        <v>Q1 2023</v>
      </c>
      <c r="H7" s="226" t="str">
        <f>"Q4 2022"</f>
        <v>Q4 2022</v>
      </c>
      <c r="I7" s="226" t="str">
        <f>"Q3 2022"</f>
        <v>Q3 2022</v>
      </c>
    </row>
    <row r="8" spans="2:9" x14ac:dyDescent="0.25">
      <c r="B8" s="227" t="s">
        <v>2440</v>
      </c>
      <c r="F8" s="228">
        <v>42.1</v>
      </c>
      <c r="G8" s="198">
        <v>24.53</v>
      </c>
      <c r="H8" s="198">
        <v>25.02</v>
      </c>
      <c r="I8" s="228">
        <v>25.45</v>
      </c>
    </row>
    <row r="9" spans="2:9" x14ac:dyDescent="0.25">
      <c r="B9" s="229"/>
      <c r="F9" s="228"/>
      <c r="G9" s="198"/>
      <c r="H9" s="198"/>
      <c r="I9" s="228"/>
    </row>
    <row r="10" spans="2:9" x14ac:dyDescent="0.25">
      <c r="B10" s="227" t="s">
        <v>2441</v>
      </c>
      <c r="F10" s="228">
        <v>3.29</v>
      </c>
      <c r="G10" s="230">
        <v>1.73</v>
      </c>
      <c r="H10" s="230">
        <v>1.96</v>
      </c>
      <c r="I10" s="231">
        <v>1.95</v>
      </c>
    </row>
    <row r="11" spans="2:9" x14ac:dyDescent="0.25">
      <c r="B11" s="227" t="s">
        <v>2442</v>
      </c>
      <c r="C11" s="227" t="s">
        <v>94</v>
      </c>
      <c r="D11" s="227"/>
      <c r="E11" s="227"/>
      <c r="F11" s="231">
        <v>10.14</v>
      </c>
      <c r="G11" s="231">
        <v>6.08</v>
      </c>
      <c r="H11" s="231">
        <v>7.23</v>
      </c>
      <c r="I11" s="231">
        <v>7.23</v>
      </c>
    </row>
    <row r="12" spans="2:9" x14ac:dyDescent="0.25">
      <c r="B12" s="232"/>
      <c r="C12" s="233" t="s">
        <v>2443</v>
      </c>
      <c r="D12" s="233"/>
      <c r="E12" s="233"/>
      <c r="F12" s="445">
        <v>8.1</v>
      </c>
      <c r="G12" s="445">
        <v>5.84</v>
      </c>
      <c r="H12" s="445">
        <v>6.97</v>
      </c>
      <c r="I12" s="468">
        <v>6.94</v>
      </c>
    </row>
    <row r="13" spans="2:9" x14ac:dyDescent="0.25">
      <c r="B13" s="227" t="s">
        <v>2444</v>
      </c>
      <c r="F13" s="228">
        <v>38.81</v>
      </c>
      <c r="G13" s="228">
        <v>22.8</v>
      </c>
      <c r="H13" s="228">
        <v>23.06</v>
      </c>
      <c r="I13" s="228">
        <v>23.51</v>
      </c>
    </row>
    <row r="14" spans="2:9" x14ac:dyDescent="0.25">
      <c r="C14" s="227" t="s">
        <v>2445</v>
      </c>
      <c r="D14" s="227"/>
      <c r="E14" s="227"/>
      <c r="F14" s="234"/>
      <c r="G14" s="228"/>
      <c r="H14" s="228"/>
      <c r="I14" s="228"/>
    </row>
    <row r="15" spans="2:9" x14ac:dyDescent="0.25">
      <c r="B15" s="227" t="s">
        <v>2446</v>
      </c>
      <c r="F15" s="228"/>
      <c r="G15" s="228"/>
      <c r="H15" s="228"/>
      <c r="I15" s="228"/>
    </row>
    <row r="16" spans="2:9" x14ac:dyDescent="0.25">
      <c r="B16" s="227" t="s">
        <v>2447</v>
      </c>
      <c r="F16" s="228"/>
      <c r="G16" s="228"/>
      <c r="H16" s="228"/>
      <c r="I16" s="228"/>
    </row>
    <row r="17" spans="1:9" x14ac:dyDescent="0.25">
      <c r="A17" s="235"/>
      <c r="B17" s="236" t="s">
        <v>2448</v>
      </c>
      <c r="C17" s="235"/>
      <c r="F17" s="228"/>
      <c r="G17" s="228"/>
      <c r="H17" s="228"/>
      <c r="I17" s="228"/>
    </row>
    <row r="18" spans="1:9" x14ac:dyDescent="0.25">
      <c r="A18" s="235"/>
      <c r="B18" s="236" t="s">
        <v>2449</v>
      </c>
      <c r="C18" s="235"/>
      <c r="D18" s="237"/>
      <c r="E18" s="237"/>
      <c r="F18" s="238"/>
      <c r="G18" s="238"/>
      <c r="H18" s="238"/>
      <c r="I18" s="238"/>
    </row>
    <row r="19" spans="1:9" x14ac:dyDescent="0.25">
      <c r="A19" s="235"/>
      <c r="B19" s="236" t="s">
        <v>2450</v>
      </c>
      <c r="C19" s="235"/>
      <c r="D19" s="237"/>
      <c r="E19" s="237"/>
      <c r="F19" s="238"/>
      <c r="G19" s="238"/>
      <c r="H19" s="238"/>
      <c r="I19" s="238"/>
    </row>
    <row r="20" spans="1:9" x14ac:dyDescent="0.25">
      <c r="A20" s="235"/>
      <c r="B20" s="236" t="s">
        <v>2451</v>
      </c>
      <c r="C20" s="235"/>
      <c r="D20" s="237"/>
      <c r="E20" s="237"/>
      <c r="F20" s="238"/>
      <c r="G20" s="238"/>
      <c r="H20" s="238"/>
      <c r="I20" s="238"/>
    </row>
    <row r="21" spans="1:9" x14ac:dyDescent="0.25">
      <c r="A21" s="235"/>
      <c r="B21" s="239"/>
      <c r="C21" s="235"/>
      <c r="D21" s="237"/>
      <c r="E21" s="237"/>
      <c r="F21" s="238"/>
      <c r="G21" s="238"/>
      <c r="H21" s="238"/>
      <c r="I21" s="238"/>
    </row>
    <row r="22" spans="1:9" x14ac:dyDescent="0.25">
      <c r="A22" s="235"/>
      <c r="B22" s="240" t="s">
        <v>2452</v>
      </c>
      <c r="C22" s="241"/>
      <c r="D22" s="242"/>
      <c r="E22" s="242"/>
      <c r="F22" s="243"/>
      <c r="G22" s="243"/>
      <c r="H22" s="243"/>
      <c r="I22" s="243"/>
    </row>
    <row r="23" spans="1:9" ht="7.5" customHeight="1" x14ac:dyDescent="0.25"/>
    <row r="24" spans="1:9" ht="18" x14ac:dyDescent="0.25">
      <c r="B24" s="190" t="s">
        <v>2453</v>
      </c>
      <c r="C24" s="190"/>
      <c r="D24" s="190"/>
      <c r="E24" s="190"/>
      <c r="F24" s="190"/>
      <c r="G24" s="190"/>
      <c r="H24" s="190"/>
      <c r="I24" s="190"/>
    </row>
    <row r="25" spans="1:9" ht="5.25" customHeight="1" x14ac:dyDescent="0.25">
      <c r="B25" s="224"/>
      <c r="C25" s="224"/>
      <c r="D25" s="224"/>
      <c r="E25" s="224"/>
      <c r="F25" s="224"/>
      <c r="G25" s="224"/>
      <c r="H25" s="224"/>
      <c r="I25" s="224"/>
    </row>
    <row r="26" spans="1:9" x14ac:dyDescent="0.25">
      <c r="B26" s="225" t="s">
        <v>2439</v>
      </c>
      <c r="C26" s="226"/>
      <c r="D26" s="226"/>
      <c r="E26" s="226"/>
      <c r="F26" s="226" t="str">
        <f>"Q2 2023"</f>
        <v>Q2 2023</v>
      </c>
      <c r="G26" s="226" t="str">
        <f>"Q1 2023"</f>
        <v>Q1 2023</v>
      </c>
      <c r="H26" s="226" t="str">
        <f>"Q4 2022"</f>
        <v>Q4 2022</v>
      </c>
      <c r="I26" s="226" t="str">
        <f>"Q3 2022"</f>
        <v>Q3 2022</v>
      </c>
    </row>
    <row r="27" spans="1:9" x14ac:dyDescent="0.25">
      <c r="B27" s="227" t="s">
        <v>2444</v>
      </c>
      <c r="F27" s="194">
        <v>38.81</v>
      </c>
      <c r="G27" s="464">
        <v>22.8</v>
      </c>
      <c r="H27" s="464">
        <v>23.06</v>
      </c>
      <c r="I27" s="194">
        <v>23.51</v>
      </c>
    </row>
    <row r="28" spans="1:9" x14ac:dyDescent="0.25">
      <c r="B28" s="227" t="s">
        <v>2454</v>
      </c>
      <c r="F28" s="194">
        <v>37.880000000000003</v>
      </c>
      <c r="G28" s="464">
        <v>21.77</v>
      </c>
      <c r="H28" s="464">
        <v>21.87</v>
      </c>
      <c r="I28" s="194">
        <v>22.51</v>
      </c>
    </row>
    <row r="29" spans="1:9" x14ac:dyDescent="0.25">
      <c r="B29" s="236" t="s">
        <v>2455</v>
      </c>
      <c r="C29" s="244"/>
      <c r="D29" s="236"/>
      <c r="E29" s="236"/>
      <c r="F29" s="245"/>
      <c r="G29" s="245"/>
      <c r="H29" s="245"/>
      <c r="I29" s="246"/>
    </row>
    <row r="30" spans="1:9" x14ac:dyDescent="0.25">
      <c r="B30" s="235"/>
      <c r="C30" s="236" t="s">
        <v>2456</v>
      </c>
      <c r="D30" s="236"/>
      <c r="E30" s="236"/>
      <c r="F30" s="247">
        <v>0.70799999999999996</v>
      </c>
      <c r="G30" s="465">
        <v>1.45</v>
      </c>
      <c r="H30" s="465">
        <v>1.75</v>
      </c>
      <c r="I30" s="465">
        <v>1.71</v>
      </c>
    </row>
    <row r="31" spans="1:9" x14ac:dyDescent="0.25">
      <c r="B31" s="235"/>
      <c r="C31" s="236" t="s">
        <v>2457</v>
      </c>
      <c r="D31" s="236"/>
      <c r="E31" s="236"/>
      <c r="F31" s="248"/>
      <c r="G31" s="248"/>
      <c r="H31" s="248"/>
      <c r="I31" s="248"/>
    </row>
    <row r="32" spans="1:9" x14ac:dyDescent="0.25">
      <c r="B32" s="235"/>
      <c r="C32" s="236" t="s">
        <v>2458</v>
      </c>
      <c r="D32" s="236"/>
      <c r="E32" s="236"/>
      <c r="F32" s="249">
        <v>15.89</v>
      </c>
      <c r="G32" s="249">
        <v>15.34</v>
      </c>
      <c r="H32" s="249">
        <v>7.88</v>
      </c>
      <c r="I32" s="249">
        <v>7.92</v>
      </c>
    </row>
    <row r="33" spans="2:9" x14ac:dyDescent="0.25">
      <c r="B33" s="235"/>
      <c r="C33" s="236" t="s">
        <v>2459</v>
      </c>
      <c r="D33" s="236"/>
      <c r="E33" s="236"/>
      <c r="F33" s="249">
        <v>1.36</v>
      </c>
      <c r="G33" s="249">
        <v>1.91</v>
      </c>
      <c r="H33" s="249">
        <v>9.26</v>
      </c>
      <c r="I33" s="249">
        <v>8.51</v>
      </c>
    </row>
    <row r="34" spans="2:9" x14ac:dyDescent="0.25">
      <c r="B34" s="235"/>
      <c r="C34" s="236" t="s">
        <v>2460</v>
      </c>
      <c r="D34" s="236"/>
      <c r="E34" s="236"/>
      <c r="F34" s="249">
        <v>9.3800000000000008</v>
      </c>
      <c r="G34" s="249"/>
      <c r="H34" s="249">
        <v>8.8999999999999996E-2</v>
      </c>
      <c r="I34" s="249">
        <v>1.28</v>
      </c>
    </row>
    <row r="35" spans="2:9" x14ac:dyDescent="0.25">
      <c r="B35" s="235"/>
      <c r="C35" s="236" t="s">
        <v>2461</v>
      </c>
      <c r="D35" s="236"/>
      <c r="E35" s="236"/>
      <c r="F35" s="249">
        <v>8.57</v>
      </c>
      <c r="G35" s="249">
        <v>1.19</v>
      </c>
      <c r="H35" s="249">
        <v>1.19</v>
      </c>
      <c r="I35" s="249">
        <v>7.3999999999999996E-2</v>
      </c>
    </row>
    <row r="36" spans="2:9" x14ac:dyDescent="0.25">
      <c r="B36" s="235"/>
      <c r="C36" s="236" t="s">
        <v>2462</v>
      </c>
      <c r="D36" s="236"/>
      <c r="E36" s="236"/>
      <c r="F36" s="247">
        <v>1.95</v>
      </c>
      <c r="G36" s="465">
        <v>1.21</v>
      </c>
      <c r="H36" s="465">
        <v>1.21</v>
      </c>
      <c r="I36" s="465">
        <v>2.3199999999999998</v>
      </c>
    </row>
    <row r="37" spans="2:9" x14ac:dyDescent="0.25">
      <c r="B37" s="235"/>
      <c r="C37" s="236" t="s">
        <v>2463</v>
      </c>
      <c r="D37" s="236"/>
      <c r="E37" s="236"/>
      <c r="F37" s="247">
        <v>0.95299999999999996</v>
      </c>
      <c r="G37" s="465">
        <v>1.7</v>
      </c>
      <c r="H37" s="465">
        <v>1.7</v>
      </c>
      <c r="I37" s="465">
        <v>1.7</v>
      </c>
    </row>
    <row r="38" spans="2:9" x14ac:dyDescent="0.25">
      <c r="B38" s="235"/>
      <c r="C38" s="236" t="s">
        <v>2464</v>
      </c>
      <c r="D38" s="236"/>
      <c r="E38" s="236"/>
      <c r="F38" s="247"/>
      <c r="G38" s="465"/>
      <c r="H38" s="465"/>
      <c r="I38" s="465"/>
    </row>
    <row r="39" spans="2:9" x14ac:dyDescent="0.25">
      <c r="B39" s="236" t="s">
        <v>2465</v>
      </c>
      <c r="C39" s="236" t="s">
        <v>2466</v>
      </c>
      <c r="D39" s="236"/>
      <c r="E39" s="236"/>
      <c r="F39" s="250"/>
      <c r="G39" s="250"/>
      <c r="H39" s="250"/>
      <c r="I39" s="250"/>
    </row>
    <row r="40" spans="2:9" x14ac:dyDescent="0.25">
      <c r="B40" s="235"/>
      <c r="C40" s="236" t="s">
        <v>2467</v>
      </c>
      <c r="D40" s="236"/>
      <c r="E40" s="236"/>
      <c r="F40" s="250"/>
      <c r="G40" s="250"/>
      <c r="H40" s="250"/>
      <c r="I40" s="250"/>
    </row>
    <row r="41" spans="2:9" x14ac:dyDescent="0.25">
      <c r="B41" s="235"/>
      <c r="C41" s="236" t="s">
        <v>2468</v>
      </c>
      <c r="D41" s="236"/>
      <c r="E41" s="236"/>
      <c r="F41" s="251"/>
      <c r="G41" s="251"/>
      <c r="H41" s="251"/>
      <c r="I41" s="251"/>
    </row>
    <row r="42" spans="2:9" x14ac:dyDescent="0.25">
      <c r="B42" s="236" t="s">
        <v>2469</v>
      </c>
      <c r="C42" s="236" t="s">
        <v>2470</v>
      </c>
      <c r="D42" s="236"/>
      <c r="E42" s="236"/>
      <c r="F42" s="250">
        <v>1</v>
      </c>
      <c r="G42" s="250">
        <v>0.98</v>
      </c>
      <c r="H42" s="250">
        <v>0.98</v>
      </c>
      <c r="I42" s="250">
        <v>0.98</v>
      </c>
    </row>
    <row r="43" spans="2:9" x14ac:dyDescent="0.25">
      <c r="B43" s="235"/>
      <c r="C43" s="236" t="s">
        <v>2471</v>
      </c>
      <c r="D43" s="236"/>
      <c r="E43" s="236"/>
      <c r="F43" s="250"/>
      <c r="G43" s="250">
        <v>0.02</v>
      </c>
      <c r="H43" s="250">
        <v>0.02</v>
      </c>
      <c r="I43" s="250">
        <v>0.02</v>
      </c>
    </row>
    <row r="44" spans="2:9" x14ac:dyDescent="0.25">
      <c r="B44" s="235"/>
      <c r="C44" s="236" t="s">
        <v>2472</v>
      </c>
      <c r="D44" s="236"/>
      <c r="E44" s="236"/>
      <c r="F44" s="250"/>
      <c r="G44" s="250"/>
      <c r="H44" s="250"/>
      <c r="I44" s="250"/>
    </row>
    <row r="45" spans="2:9" x14ac:dyDescent="0.25">
      <c r="B45" s="236" t="s">
        <v>2473</v>
      </c>
      <c r="C45" s="236" t="s">
        <v>172</v>
      </c>
      <c r="D45" s="236"/>
      <c r="E45" s="236"/>
      <c r="F45" s="252"/>
      <c r="G45" s="252"/>
      <c r="H45" s="252"/>
      <c r="I45" s="252"/>
    </row>
    <row r="46" spans="2:9" x14ac:dyDescent="0.25">
      <c r="B46" s="235"/>
      <c r="C46" s="236" t="s">
        <v>159</v>
      </c>
      <c r="D46" s="236"/>
      <c r="E46" s="236"/>
      <c r="F46" s="252">
        <v>1</v>
      </c>
      <c r="G46" s="252">
        <v>1</v>
      </c>
      <c r="H46" s="252">
        <v>1</v>
      </c>
      <c r="I46" s="252">
        <v>1</v>
      </c>
    </row>
    <row r="47" spans="2:9" x14ac:dyDescent="0.25">
      <c r="B47" s="235"/>
      <c r="C47" s="236" t="s">
        <v>178</v>
      </c>
      <c r="D47" s="236"/>
      <c r="E47" s="236"/>
      <c r="F47" s="253"/>
      <c r="G47" s="253"/>
      <c r="H47" s="253"/>
      <c r="I47" s="253"/>
    </row>
    <row r="48" spans="2:9" x14ac:dyDescent="0.25">
      <c r="B48" s="235"/>
      <c r="C48" s="236" t="s">
        <v>1129</v>
      </c>
      <c r="D48" s="236"/>
      <c r="E48" s="236"/>
      <c r="F48" s="253"/>
      <c r="G48" s="253"/>
      <c r="H48" s="253"/>
      <c r="I48" s="253"/>
    </row>
    <row r="49" spans="2:11" x14ac:dyDescent="0.25">
      <c r="B49" s="235"/>
      <c r="C49" s="236" t="s">
        <v>163</v>
      </c>
      <c r="D49" s="236"/>
      <c r="E49" s="236"/>
      <c r="F49" s="253"/>
      <c r="G49" s="253"/>
      <c r="H49" s="253"/>
      <c r="I49" s="253"/>
    </row>
    <row r="50" spans="2:11" x14ac:dyDescent="0.25">
      <c r="B50" s="235"/>
      <c r="C50" s="236" t="s">
        <v>1131</v>
      </c>
      <c r="D50" s="236"/>
      <c r="E50" s="236"/>
      <c r="F50" s="253"/>
      <c r="G50" s="253"/>
      <c r="H50" s="253"/>
      <c r="I50" s="253"/>
    </row>
    <row r="51" spans="2:11" x14ac:dyDescent="0.25">
      <c r="B51" s="235"/>
      <c r="C51" s="236" t="s">
        <v>92</v>
      </c>
      <c r="D51" s="236"/>
      <c r="E51" s="236"/>
      <c r="F51" s="253"/>
      <c r="G51" s="253"/>
      <c r="H51" s="253"/>
      <c r="I51" s="253"/>
    </row>
    <row r="52" spans="2:11" x14ac:dyDescent="0.25">
      <c r="B52" s="236" t="s">
        <v>2474</v>
      </c>
      <c r="C52" s="235"/>
      <c r="D52" s="235"/>
      <c r="E52" s="235"/>
      <c r="F52" s="254">
        <v>1</v>
      </c>
      <c r="G52" s="254">
        <v>1</v>
      </c>
      <c r="H52" s="254">
        <v>1</v>
      </c>
      <c r="I52" s="254">
        <v>1</v>
      </c>
    </row>
    <row r="53" spans="2:11" x14ac:dyDescent="0.25">
      <c r="B53" s="236" t="s">
        <v>2475</v>
      </c>
      <c r="C53" s="235"/>
      <c r="D53" s="235"/>
      <c r="E53" s="235"/>
      <c r="F53" s="254">
        <v>1</v>
      </c>
      <c r="G53" s="254">
        <v>1</v>
      </c>
      <c r="H53" s="254">
        <v>1</v>
      </c>
      <c r="I53" s="254">
        <v>1</v>
      </c>
    </row>
    <row r="54" spans="2:11" x14ac:dyDescent="0.25">
      <c r="B54" s="236" t="s">
        <v>2476</v>
      </c>
      <c r="C54" s="235"/>
      <c r="D54" s="235"/>
      <c r="E54" s="235"/>
      <c r="F54" s="254">
        <v>1</v>
      </c>
      <c r="G54" s="254">
        <v>1</v>
      </c>
      <c r="H54" s="254">
        <v>1</v>
      </c>
      <c r="I54" s="254">
        <v>1</v>
      </c>
    </row>
    <row r="55" spans="2:11" x14ac:dyDescent="0.25">
      <c r="B55" s="236" t="s">
        <v>2477</v>
      </c>
      <c r="C55" s="236" t="s">
        <v>2478</v>
      </c>
      <c r="D55" s="236"/>
      <c r="E55" s="236"/>
      <c r="F55" s="255" t="s">
        <v>2878</v>
      </c>
      <c r="G55" s="256" t="s">
        <v>2878</v>
      </c>
      <c r="H55" s="256" t="s">
        <v>2878</v>
      </c>
      <c r="I55" s="255" t="s">
        <v>2878</v>
      </c>
    </row>
    <row r="56" spans="2:11" x14ac:dyDescent="0.25">
      <c r="B56" s="235"/>
      <c r="C56" s="236" t="s">
        <v>2479</v>
      </c>
      <c r="D56" s="236"/>
      <c r="E56" s="236"/>
      <c r="F56" s="255" t="s">
        <v>2484</v>
      </c>
      <c r="G56" s="256" t="s">
        <v>2484</v>
      </c>
      <c r="H56" s="256" t="s">
        <v>2484</v>
      </c>
      <c r="I56" s="255" t="s">
        <v>2484</v>
      </c>
    </row>
    <row r="57" spans="2:11" x14ac:dyDescent="0.25">
      <c r="C57" s="227" t="s">
        <v>2480</v>
      </c>
      <c r="D57" s="227"/>
      <c r="E57" s="227"/>
      <c r="F57" s="255" t="s">
        <v>2484</v>
      </c>
      <c r="G57" s="256" t="s">
        <v>2484</v>
      </c>
      <c r="H57" s="256" t="s">
        <v>2484</v>
      </c>
      <c r="I57" s="255" t="s">
        <v>2484</v>
      </c>
    </row>
    <row r="58" spans="2:11" x14ac:dyDescent="0.25">
      <c r="C58" s="227"/>
      <c r="D58" s="227"/>
      <c r="E58" s="227"/>
      <c r="F58" s="255"/>
      <c r="G58" s="256"/>
      <c r="H58" s="256"/>
      <c r="I58" s="255"/>
    </row>
    <row r="59" spans="2:11" ht="27" customHeight="1" x14ac:dyDescent="0.25">
      <c r="B59" s="486" t="s">
        <v>2481</v>
      </c>
      <c r="C59" s="486"/>
      <c r="D59" s="486"/>
      <c r="E59" s="227"/>
      <c r="F59" s="255"/>
      <c r="G59" s="256"/>
      <c r="H59" s="256"/>
      <c r="I59" s="255"/>
      <c r="J59"/>
    </row>
    <row r="60" spans="2:11" ht="17.25" customHeight="1" x14ac:dyDescent="0.25">
      <c r="B60" s="257"/>
      <c r="C60" s="257"/>
      <c r="D60" s="257"/>
      <c r="E60" s="257"/>
      <c r="F60" s="257"/>
      <c r="G60" s="257"/>
      <c r="H60" s="257"/>
      <c r="I60" s="257"/>
      <c r="J60" s="257"/>
      <c r="K60" s="257"/>
    </row>
    <row r="61" spans="2:11" x14ac:dyDescent="0.25">
      <c r="B61" s="179" t="s">
        <v>2482</v>
      </c>
      <c r="K61"/>
    </row>
    <row r="62" spans="2:11" x14ac:dyDescent="0.25">
      <c r="B62" s="258" t="s">
        <v>2483</v>
      </c>
      <c r="C62" s="259" t="s">
        <v>2484</v>
      </c>
      <c r="D62" s="259" t="s">
        <v>2485</v>
      </c>
      <c r="E62" s="259" t="s">
        <v>2486</v>
      </c>
      <c r="F62" s="259" t="s">
        <v>2487</v>
      </c>
      <c r="G62" s="259" t="s">
        <v>2488</v>
      </c>
      <c r="H62" s="259" t="s">
        <v>2489</v>
      </c>
      <c r="I62" s="259" t="s">
        <v>2490</v>
      </c>
      <c r="J62" s="259" t="s">
        <v>2491</v>
      </c>
      <c r="K62" s="259" t="s">
        <v>2492</v>
      </c>
    </row>
    <row r="63" spans="2:11" x14ac:dyDescent="0.25">
      <c r="B63" s="259" t="s">
        <v>2493</v>
      </c>
      <c r="C63" s="259"/>
      <c r="D63" s="259"/>
      <c r="E63" s="259"/>
      <c r="F63" s="259"/>
      <c r="G63" s="259"/>
      <c r="H63" s="259"/>
      <c r="I63" s="259"/>
      <c r="J63" s="259"/>
      <c r="K63" s="259"/>
    </row>
    <row r="64" spans="2:11" x14ac:dyDescent="0.25">
      <c r="B64" s="259" t="s">
        <v>2494</v>
      </c>
      <c r="C64" s="260"/>
      <c r="D64" s="259"/>
      <c r="E64" s="259"/>
      <c r="F64" s="259"/>
      <c r="G64" s="259"/>
      <c r="H64" s="259"/>
      <c r="I64" s="259"/>
      <c r="J64" s="259"/>
      <c r="K64" s="259"/>
    </row>
    <row r="65" spans="2:11" x14ac:dyDescent="0.25">
      <c r="B65" s="259" t="s">
        <v>2495</v>
      </c>
      <c r="C65" s="260"/>
      <c r="D65" s="259"/>
      <c r="E65" s="259"/>
      <c r="F65" s="259"/>
      <c r="G65" s="259"/>
      <c r="H65" s="259"/>
      <c r="I65" s="259"/>
      <c r="J65" s="259"/>
      <c r="K65" s="259"/>
    </row>
    <row r="66" spans="2:11" x14ac:dyDescent="0.25">
      <c r="B66" s="259" t="s">
        <v>2496</v>
      </c>
      <c r="C66" s="260"/>
      <c r="D66" s="259"/>
      <c r="E66" s="259"/>
      <c r="F66" s="259"/>
      <c r="G66" s="259"/>
      <c r="H66" s="259"/>
      <c r="I66" s="259"/>
      <c r="J66" s="259"/>
      <c r="K66" s="259"/>
    </row>
    <row r="67" spans="2:11" x14ac:dyDescent="0.25">
      <c r="B67" s="259" t="s">
        <v>94</v>
      </c>
      <c r="C67" s="260"/>
      <c r="D67" s="259"/>
      <c r="E67" s="259"/>
      <c r="F67" s="259"/>
      <c r="G67" s="259"/>
      <c r="H67" s="259"/>
      <c r="I67" s="259"/>
      <c r="J67" s="259"/>
      <c r="K67" s="259"/>
    </row>
    <row r="68" spans="2:11" x14ac:dyDescent="0.25">
      <c r="C68" s="261"/>
    </row>
    <row r="69" spans="2:11" x14ac:dyDescent="0.25">
      <c r="B69" s="179" t="s">
        <v>2497</v>
      </c>
    </row>
    <row r="70" spans="2:11" x14ac:dyDescent="0.25">
      <c r="B70" s="258" t="s">
        <v>2498</v>
      </c>
      <c r="C70" s="259" t="s">
        <v>2484</v>
      </c>
      <c r="D70" s="259" t="s">
        <v>2485</v>
      </c>
      <c r="E70" s="259" t="s">
        <v>2486</v>
      </c>
      <c r="F70" s="259" t="s">
        <v>2487</v>
      </c>
      <c r="G70" s="259" t="s">
        <v>2488</v>
      </c>
      <c r="H70" s="259" t="s">
        <v>2489</v>
      </c>
      <c r="I70" s="259" t="s">
        <v>2490</v>
      </c>
      <c r="J70" s="259" t="s">
        <v>2491</v>
      </c>
      <c r="K70" s="259" t="s">
        <v>2492</v>
      </c>
    </row>
    <row r="71" spans="2:11" x14ac:dyDescent="0.25">
      <c r="B71" s="259" t="s">
        <v>2499</v>
      </c>
      <c r="C71" s="259"/>
      <c r="D71" s="259"/>
      <c r="E71" s="259"/>
      <c r="F71" s="259"/>
      <c r="G71" s="259"/>
      <c r="H71" s="259"/>
      <c r="I71" s="259"/>
      <c r="J71" s="259"/>
      <c r="K71" s="259"/>
    </row>
    <row r="72" spans="2:11" x14ac:dyDescent="0.25">
      <c r="B72" s="259" t="s">
        <v>2500</v>
      </c>
      <c r="C72" s="260"/>
      <c r="D72" s="259"/>
      <c r="E72" s="259"/>
      <c r="F72" s="259"/>
      <c r="G72" s="259"/>
      <c r="H72" s="259"/>
      <c r="I72" s="259"/>
      <c r="J72" s="259"/>
      <c r="K72" s="259"/>
    </row>
    <row r="73" spans="2:11" x14ac:dyDescent="0.25">
      <c r="B73" s="259" t="s">
        <v>2220</v>
      </c>
      <c r="C73" s="260"/>
      <c r="D73" s="259"/>
      <c r="E73" s="259"/>
      <c r="F73" s="259"/>
      <c r="G73" s="259"/>
      <c r="H73" s="259"/>
      <c r="I73" s="259"/>
      <c r="J73" s="259"/>
      <c r="K73" s="259"/>
    </row>
    <row r="74" spans="2:11" x14ac:dyDescent="0.25">
      <c r="B74" s="262" t="s">
        <v>2221</v>
      </c>
      <c r="C74" s="260"/>
      <c r="D74" s="259"/>
      <c r="E74" s="259"/>
      <c r="F74" s="259"/>
      <c r="G74" s="259"/>
      <c r="H74" s="259"/>
      <c r="I74" s="259"/>
      <c r="J74" s="259"/>
      <c r="K74" s="259"/>
    </row>
    <row r="75" spans="2:11" x14ac:dyDescent="0.25">
      <c r="B75" s="259" t="s">
        <v>94</v>
      </c>
      <c r="C75" s="260"/>
      <c r="D75" s="259"/>
      <c r="E75" s="259"/>
      <c r="F75" s="259"/>
      <c r="G75" s="259"/>
      <c r="H75" s="259"/>
      <c r="I75" s="259"/>
      <c r="J75" s="259"/>
      <c r="K75" s="259"/>
    </row>
    <row r="76" spans="2:11" x14ac:dyDescent="0.25">
      <c r="C76" s="261"/>
    </row>
    <row r="77" spans="2:11" x14ac:dyDescent="0.25">
      <c r="B77" s="179" t="s">
        <v>2501</v>
      </c>
    </row>
    <row r="78" spans="2:11" x14ac:dyDescent="0.25">
      <c r="B78" s="258" t="s">
        <v>2502</v>
      </c>
      <c r="C78" s="259" t="s">
        <v>2494</v>
      </c>
      <c r="D78" s="259" t="s">
        <v>2495</v>
      </c>
      <c r="E78" s="259" t="s">
        <v>2496</v>
      </c>
      <c r="F78" s="259" t="s">
        <v>94</v>
      </c>
    </row>
    <row r="79" spans="2:11" x14ac:dyDescent="0.25">
      <c r="B79" s="259" t="s">
        <v>2499</v>
      </c>
      <c r="C79" s="259"/>
      <c r="D79" s="259"/>
      <c r="E79" s="259"/>
      <c r="F79" s="259"/>
    </row>
    <row r="80" spans="2:11" x14ac:dyDescent="0.25">
      <c r="B80" s="259" t="s">
        <v>2500</v>
      </c>
      <c r="C80" s="260"/>
      <c r="D80" s="259"/>
      <c r="E80" s="259"/>
      <c r="F80" s="259"/>
    </row>
    <row r="81" spans="2:11" x14ac:dyDescent="0.25">
      <c r="B81" s="259" t="s">
        <v>2220</v>
      </c>
      <c r="C81" s="260"/>
      <c r="D81" s="259"/>
      <c r="E81" s="259"/>
      <c r="F81" s="259"/>
    </row>
    <row r="82" spans="2:11" ht="15" customHeight="1" x14ac:dyDescent="0.25">
      <c r="B82" s="262" t="s">
        <v>2221</v>
      </c>
      <c r="C82" s="260"/>
      <c r="D82" s="259"/>
      <c r="E82" s="259"/>
      <c r="F82" s="259"/>
    </row>
    <row r="83" spans="2:11" x14ac:dyDescent="0.25">
      <c r="B83" s="259" t="s">
        <v>94</v>
      </c>
      <c r="C83" s="260"/>
      <c r="D83" s="259"/>
      <c r="E83" s="259"/>
      <c r="F83" s="259"/>
    </row>
    <row r="84" spans="2:11" x14ac:dyDescent="0.25">
      <c r="C84" s="261"/>
    </row>
    <row r="85" spans="2:11" s="263" customFormat="1" x14ac:dyDescent="0.25">
      <c r="B85" s="179" t="s">
        <v>2503</v>
      </c>
      <c r="C85" s="171"/>
      <c r="D85" s="171"/>
      <c r="E85" s="171"/>
      <c r="F85" s="171"/>
      <c r="G85" s="171"/>
      <c r="H85" s="171"/>
      <c r="I85" s="171"/>
      <c r="J85" s="171"/>
      <c r="K85" s="171"/>
    </row>
    <row r="86" spans="2:11" x14ac:dyDescent="0.25">
      <c r="B86" s="487" t="s">
        <v>2504</v>
      </c>
      <c r="C86" s="488"/>
      <c r="D86" s="488"/>
      <c r="E86" s="489"/>
      <c r="F86" s="260"/>
    </row>
    <row r="87" spans="2:11" x14ac:dyDescent="0.25">
      <c r="B87" s="264"/>
      <c r="C87" s="264"/>
      <c r="D87" s="264"/>
      <c r="E87" s="264"/>
      <c r="F87" s="261"/>
    </row>
    <row r="88" spans="2:11" x14ac:dyDescent="0.25">
      <c r="B88" s="235"/>
      <c r="C88" s="235"/>
      <c r="D88" s="235"/>
    </row>
    <row r="89" spans="2:11" x14ac:dyDescent="0.25">
      <c r="B89" s="265" t="s">
        <v>2505</v>
      </c>
      <c r="C89" s="266"/>
      <c r="D89" s="235"/>
    </row>
    <row r="90" spans="2:11" x14ac:dyDescent="0.25">
      <c r="B90" s="262" t="s">
        <v>2506</v>
      </c>
      <c r="C90" s="267"/>
      <c r="D90" s="235"/>
    </row>
    <row r="91" spans="2:11" x14ac:dyDescent="0.25">
      <c r="B91" s="262" t="s">
        <v>2507</v>
      </c>
      <c r="C91" s="267"/>
      <c r="D91" s="235"/>
    </row>
    <row r="92" spans="2:11" x14ac:dyDescent="0.25">
      <c r="B92" s="262" t="s">
        <v>2496</v>
      </c>
      <c r="C92" s="267"/>
      <c r="D92" s="235"/>
    </row>
    <row r="93" spans="2:11" x14ac:dyDescent="0.25">
      <c r="B93" s="262" t="s">
        <v>94</v>
      </c>
      <c r="C93" s="267"/>
      <c r="D93" s="235"/>
    </row>
    <row r="94" spans="2:11" x14ac:dyDescent="0.25">
      <c r="B94" s="235"/>
      <c r="C94" s="235"/>
      <c r="D94" s="235"/>
    </row>
    <row r="95" spans="2:11" x14ac:dyDescent="0.25">
      <c r="B95" s="265" t="s">
        <v>2508</v>
      </c>
      <c r="C95" s="266"/>
      <c r="D95" s="235"/>
    </row>
    <row r="96" spans="2:11" x14ac:dyDescent="0.25">
      <c r="B96" s="262" t="s">
        <v>2506</v>
      </c>
      <c r="C96" s="267"/>
      <c r="D96" s="235"/>
    </row>
    <row r="97" spans="2:6" x14ac:dyDescent="0.25">
      <c r="B97" s="262" t="s">
        <v>2507</v>
      </c>
      <c r="C97" s="267"/>
      <c r="D97" s="235"/>
    </row>
    <row r="98" spans="2:6" x14ac:dyDescent="0.25">
      <c r="B98" s="262" t="s">
        <v>2496</v>
      </c>
      <c r="C98" s="267"/>
      <c r="D98" s="235"/>
    </row>
    <row r="99" spans="2:6" x14ac:dyDescent="0.25">
      <c r="B99" s="262" t="s">
        <v>94</v>
      </c>
      <c r="C99" s="267"/>
      <c r="D99" s="235"/>
    </row>
    <row r="100" spans="2:6" x14ac:dyDescent="0.25">
      <c r="B100" s="235"/>
      <c r="C100" s="266"/>
      <c r="D100" s="235"/>
    </row>
    <row r="101" spans="2:6" x14ac:dyDescent="0.25">
      <c r="B101" s="235"/>
      <c r="C101" s="266"/>
      <c r="D101" s="235"/>
    </row>
    <row r="102" spans="2:6" x14ac:dyDescent="0.25">
      <c r="B102" s="235"/>
      <c r="C102" s="266"/>
      <c r="D102" s="235"/>
    </row>
    <row r="103" spans="2:6" ht="18" x14ac:dyDescent="0.25">
      <c r="B103" s="482" t="s">
        <v>2509</v>
      </c>
      <c r="C103" s="482"/>
      <c r="D103" s="482"/>
      <c r="E103" s="482"/>
      <c r="F103" s="482"/>
    </row>
    <row r="104" spans="2:6" ht="18" x14ac:dyDescent="0.25">
      <c r="B104" s="257"/>
      <c r="C104" s="268"/>
      <c r="D104" s="269"/>
      <c r="E104" s="269"/>
      <c r="F104" s="269"/>
    </row>
    <row r="105" spans="2:6" x14ac:dyDescent="0.25">
      <c r="B105" s="270" t="s">
        <v>2510</v>
      </c>
      <c r="C105" s="271" t="s">
        <v>2879</v>
      </c>
    </row>
    <row r="106" spans="2:6" x14ac:dyDescent="0.25">
      <c r="B106" s="272" t="s">
        <v>2511</v>
      </c>
      <c r="C106" s="271" t="s">
        <v>2512</v>
      </c>
      <c r="D106"/>
    </row>
    <row r="107" spans="2:6" x14ac:dyDescent="0.25">
      <c r="B107" s="272" t="s">
        <v>2513</v>
      </c>
      <c r="C107" s="271">
        <v>100</v>
      </c>
    </row>
    <row r="108" spans="2:6" x14ac:dyDescent="0.25">
      <c r="B108" s="272" t="s">
        <v>2515</v>
      </c>
      <c r="C108" s="271" t="s">
        <v>2514</v>
      </c>
    </row>
    <row r="109" spans="2:6" x14ac:dyDescent="0.25">
      <c r="B109" s="272" t="s">
        <v>2516</v>
      </c>
      <c r="C109" s="271" t="s">
        <v>2514</v>
      </c>
    </row>
    <row r="110" spans="2:6" x14ac:dyDescent="0.25">
      <c r="B110" s="272" t="s">
        <v>2517</v>
      </c>
      <c r="C110" s="271" t="s">
        <v>2518</v>
      </c>
    </row>
    <row r="111" spans="2:6" x14ac:dyDescent="0.25">
      <c r="B111" s="272" t="s">
        <v>2519</v>
      </c>
      <c r="C111" s="271" t="s">
        <v>2518</v>
      </c>
    </row>
    <row r="112" spans="2:6" x14ac:dyDescent="0.25">
      <c r="B112" s="272" t="s">
        <v>2520</v>
      </c>
      <c r="C112" s="271" t="s">
        <v>2518</v>
      </c>
    </row>
    <row r="113" spans="2:6" x14ac:dyDescent="0.25">
      <c r="B113" s="273"/>
      <c r="C113" s="1"/>
    </row>
    <row r="115" spans="2:6" ht="18" x14ac:dyDescent="0.25">
      <c r="B115" s="482" t="s">
        <v>2521</v>
      </c>
      <c r="C115" s="482"/>
      <c r="D115" s="482"/>
      <c r="E115" s="482"/>
      <c r="F115" s="482"/>
    </row>
    <row r="116" spans="2:6" ht="18" x14ac:dyDescent="0.25">
      <c r="B116" s="257"/>
      <c r="C116" s="483" t="s">
        <v>2522</v>
      </c>
      <c r="D116" s="483"/>
      <c r="E116" s="483"/>
      <c r="F116" s="483"/>
    </row>
    <row r="117" spans="2:6" x14ac:dyDescent="0.25">
      <c r="B117" s="274" t="s">
        <v>2523</v>
      </c>
      <c r="C117" s="480" t="s">
        <v>2880</v>
      </c>
      <c r="D117" s="480"/>
      <c r="E117" s="480"/>
      <c r="F117" s="480"/>
    </row>
    <row r="118" spans="2:6" x14ac:dyDescent="0.25">
      <c r="B118" s="274"/>
      <c r="C118" s="275"/>
      <c r="D118" s="275"/>
      <c r="E118" s="275"/>
      <c r="F118" s="275"/>
    </row>
    <row r="119" spans="2:6" x14ac:dyDescent="0.25">
      <c r="B119" s="276" t="s">
        <v>2524</v>
      </c>
      <c r="C119" s="481"/>
      <c r="D119" s="481"/>
      <c r="E119" s="481"/>
      <c r="F119" s="481"/>
    </row>
    <row r="120" spans="2:6" x14ac:dyDescent="0.25">
      <c r="B120" s="277" t="s">
        <v>2525</v>
      </c>
      <c r="C120" s="263"/>
      <c r="D120" s="263"/>
      <c r="E120" s="263"/>
      <c r="F120" s="263"/>
    </row>
    <row r="121" spans="2:6" x14ac:dyDescent="0.25">
      <c r="B121" s="274"/>
    </row>
    <row r="122" spans="2:6" x14ac:dyDescent="0.25">
      <c r="B122" s="274"/>
    </row>
    <row r="123" spans="2:6" ht="15.75" x14ac:dyDescent="0.25">
      <c r="B123" s="278"/>
    </row>
    <row r="124" spans="2:6" ht="18" x14ac:dyDescent="0.25">
      <c r="B124" s="482" t="s">
        <v>2526</v>
      </c>
      <c r="C124" s="482"/>
      <c r="D124" s="482"/>
      <c r="E124" s="482"/>
      <c r="F124" s="482"/>
    </row>
    <row r="125" spans="2:6" ht="18" x14ac:dyDescent="0.25">
      <c r="B125" s="257"/>
      <c r="C125" s="483" t="s">
        <v>2522</v>
      </c>
      <c r="D125" s="483"/>
      <c r="E125" s="483"/>
      <c r="F125" s="483"/>
    </row>
    <row r="126" spans="2:6" x14ac:dyDescent="0.25">
      <c r="B126" s="279"/>
      <c r="C126" s="484" t="s">
        <v>2527</v>
      </c>
      <c r="D126" s="484"/>
      <c r="E126" s="484" t="s">
        <v>2528</v>
      </c>
      <c r="F126" s="484"/>
    </row>
    <row r="127" spans="2:6" ht="30" x14ac:dyDescent="0.25">
      <c r="B127" s="280" t="s">
        <v>2529</v>
      </c>
      <c r="C127" s="480"/>
      <c r="D127" s="480"/>
      <c r="E127" s="480" t="s">
        <v>2880</v>
      </c>
      <c r="F127" s="480"/>
    </row>
    <row r="128" spans="2:6" x14ac:dyDescent="0.25">
      <c r="B128" s="274" t="s">
        <v>2530</v>
      </c>
      <c r="C128" s="480"/>
      <c r="D128" s="480"/>
      <c r="E128" s="480" t="s">
        <v>2880</v>
      </c>
      <c r="F128" s="480"/>
    </row>
    <row r="129" spans="2:9" x14ac:dyDescent="0.25">
      <c r="B129" s="276" t="s">
        <v>2531</v>
      </c>
      <c r="C129" s="481" t="s">
        <v>2880</v>
      </c>
      <c r="D129" s="481"/>
      <c r="E129" s="481"/>
      <c r="F129" s="481"/>
    </row>
    <row r="130" spans="2:9" x14ac:dyDescent="0.25">
      <c r="B130" s="281" t="s">
        <v>2532</v>
      </c>
    </row>
    <row r="131" spans="2:9" x14ac:dyDescent="0.25">
      <c r="I131" s="223" t="s">
        <v>2437</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00000000-0004-0000-08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tabColor rgb="FF243386"/>
    <pageSetUpPr fitToPage="1"/>
  </sheetPr>
  <dimension ref="A4:N51"/>
  <sheetViews>
    <sheetView zoomScale="85" zoomScaleNormal="85" workbookViewId="0"/>
  </sheetViews>
  <sheetFormatPr defaultColWidth="9.140625" defaultRowHeight="15" x14ac:dyDescent="0.25"/>
  <cols>
    <col min="1" max="1" width="4.7109375" style="171" customWidth="1"/>
    <col min="2" max="2" width="7.7109375" style="171" customWidth="1"/>
    <col min="3" max="13" width="15.7109375" style="171" customWidth="1"/>
    <col min="14" max="16384" width="9.140625" style="171"/>
  </cols>
  <sheetData>
    <row r="4" spans="1:13" ht="18" x14ac:dyDescent="0.25">
      <c r="B4" s="172"/>
      <c r="K4" s="282" t="s">
        <v>2533</v>
      </c>
      <c r="L4" s="283" t="s">
        <v>2534</v>
      </c>
    </row>
    <row r="5" spans="1:13" x14ac:dyDescent="0.25">
      <c r="B5" s="284" t="s">
        <v>2535</v>
      </c>
    </row>
    <row r="7" spans="1:13" ht="15.75" x14ac:dyDescent="0.25">
      <c r="B7" s="285" t="s">
        <v>2536</v>
      </c>
    </row>
    <row r="8" spans="1:13" ht="3.75" customHeight="1" x14ac:dyDescent="0.25">
      <c r="B8" s="285"/>
    </row>
    <row r="9" spans="1:13" x14ac:dyDescent="0.25">
      <c r="B9" s="286" t="s">
        <v>2345</v>
      </c>
      <c r="C9" s="287"/>
      <c r="D9" s="287"/>
      <c r="E9" s="287"/>
      <c r="F9" s="287"/>
      <c r="G9" s="287"/>
      <c r="H9" s="287"/>
      <c r="I9" s="287"/>
      <c r="J9" s="287"/>
      <c r="K9" s="287"/>
      <c r="L9" s="287"/>
      <c r="M9" s="287"/>
    </row>
    <row r="10" spans="1:13" ht="45" x14ac:dyDescent="0.25">
      <c r="A10" s="235"/>
      <c r="B10" s="241"/>
      <c r="C10" s="288" t="s">
        <v>2537</v>
      </c>
      <c r="D10" s="289" t="s">
        <v>2538</v>
      </c>
      <c r="E10" s="289" t="s">
        <v>2539</v>
      </c>
      <c r="F10" s="289" t="s">
        <v>2540</v>
      </c>
      <c r="G10" s="289" t="s">
        <v>2541</v>
      </c>
      <c r="H10" s="289" t="s">
        <v>2542</v>
      </c>
      <c r="I10" s="289" t="s">
        <v>2543</v>
      </c>
      <c r="J10" s="289" t="s">
        <v>731</v>
      </c>
      <c r="K10" s="289" t="s">
        <v>2544</v>
      </c>
      <c r="L10" s="289" t="s">
        <v>92</v>
      </c>
      <c r="M10" s="290" t="s">
        <v>94</v>
      </c>
    </row>
    <row r="11" spans="1:13" x14ac:dyDescent="0.25">
      <c r="A11" s="235"/>
      <c r="B11" s="291" t="s">
        <v>94</v>
      </c>
      <c r="C11" s="446">
        <v>47271</v>
      </c>
      <c r="D11" s="447">
        <v>3943</v>
      </c>
      <c r="E11" s="447">
        <v>0</v>
      </c>
      <c r="F11" s="447">
        <v>0</v>
      </c>
      <c r="G11" s="447">
        <v>0</v>
      </c>
      <c r="H11" s="447">
        <v>0</v>
      </c>
      <c r="I11" s="447">
        <v>0</v>
      </c>
      <c r="J11" s="447">
        <v>0</v>
      </c>
      <c r="K11" s="447">
        <v>0</v>
      </c>
      <c r="L11" s="447">
        <v>86</v>
      </c>
      <c r="M11" s="448">
        <v>51300</v>
      </c>
    </row>
    <row r="12" spans="1:13" x14ac:dyDescent="0.25">
      <c r="A12" s="235"/>
      <c r="B12" s="292" t="s">
        <v>2545</v>
      </c>
      <c r="C12" s="449">
        <v>92.14</v>
      </c>
      <c r="D12" s="449">
        <v>7.69</v>
      </c>
      <c r="E12" s="449">
        <v>0</v>
      </c>
      <c r="F12" s="449">
        <v>0</v>
      </c>
      <c r="G12" s="449">
        <v>0</v>
      </c>
      <c r="H12" s="449">
        <v>0</v>
      </c>
      <c r="I12" s="449">
        <v>0</v>
      </c>
      <c r="J12" s="449">
        <v>0</v>
      </c>
      <c r="K12" s="449">
        <v>0</v>
      </c>
      <c r="L12" s="449">
        <v>0.1676</v>
      </c>
      <c r="M12" s="450">
        <v>100</v>
      </c>
    </row>
    <row r="13" spans="1:13" x14ac:dyDescent="0.25">
      <c r="A13" s="235"/>
      <c r="B13" s="235"/>
      <c r="C13" s="235"/>
    </row>
    <row r="14" spans="1:13" ht="15.75" x14ac:dyDescent="0.25">
      <c r="A14" s="235"/>
      <c r="B14" s="293" t="s">
        <v>2546</v>
      </c>
      <c r="C14" s="235"/>
    </row>
    <row r="15" spans="1:13" ht="3.75" customHeight="1" x14ac:dyDescent="0.25">
      <c r="A15" s="235"/>
      <c r="B15" s="293"/>
      <c r="C15" s="235"/>
    </row>
    <row r="16" spans="1:13" x14ac:dyDescent="0.25">
      <c r="A16" s="235"/>
      <c r="B16" s="294" t="s">
        <v>2347</v>
      </c>
      <c r="C16" s="295"/>
      <c r="D16" s="287"/>
      <c r="E16" s="287"/>
      <c r="F16" s="287"/>
      <c r="G16" s="287"/>
      <c r="H16" s="287"/>
      <c r="I16" s="287"/>
      <c r="J16" s="287"/>
      <c r="K16" s="287"/>
      <c r="L16" s="287"/>
      <c r="M16" s="287"/>
    </row>
    <row r="17" spans="1:14" ht="45" x14ac:dyDescent="0.25">
      <c r="A17" s="235"/>
      <c r="B17" s="241"/>
      <c r="C17" s="288" t="s">
        <v>2537</v>
      </c>
      <c r="D17" s="289" t="s">
        <v>2538</v>
      </c>
      <c r="E17" s="289" t="s">
        <v>2539</v>
      </c>
      <c r="F17" s="289" t="s">
        <v>2540</v>
      </c>
      <c r="G17" s="289" t="s">
        <v>2541</v>
      </c>
      <c r="H17" s="289" t="s">
        <v>2542</v>
      </c>
      <c r="I17" s="289" t="s">
        <v>2543</v>
      </c>
      <c r="J17" s="289" t="s">
        <v>731</v>
      </c>
      <c r="K17" s="289" t="s">
        <v>2544</v>
      </c>
      <c r="L17" s="289" t="s">
        <v>92</v>
      </c>
      <c r="M17" s="290" t="s">
        <v>94</v>
      </c>
    </row>
    <row r="18" spans="1:14" x14ac:dyDescent="0.25">
      <c r="A18" s="235"/>
      <c r="B18" s="291" t="s">
        <v>94</v>
      </c>
      <c r="C18" s="451">
        <v>39.270000000000003</v>
      </c>
      <c r="D18" s="452">
        <v>2.71</v>
      </c>
      <c r="E18" s="452">
        <v>0</v>
      </c>
      <c r="F18" s="452">
        <v>0</v>
      </c>
      <c r="G18" s="452">
        <v>0</v>
      </c>
      <c r="H18" s="452">
        <v>0</v>
      </c>
      <c r="I18" s="452">
        <v>0</v>
      </c>
      <c r="J18" s="452">
        <v>0</v>
      </c>
      <c r="K18" s="452">
        <v>0</v>
      </c>
      <c r="L18" s="452">
        <v>0.1234</v>
      </c>
      <c r="M18" s="453">
        <v>42.1</v>
      </c>
    </row>
    <row r="19" spans="1:14" x14ac:dyDescent="0.25">
      <c r="A19" s="235"/>
      <c r="B19" s="292" t="s">
        <v>2545</v>
      </c>
      <c r="C19" s="449">
        <v>93.28</v>
      </c>
      <c r="D19" s="449">
        <v>6.43</v>
      </c>
      <c r="E19" s="449">
        <v>0</v>
      </c>
      <c r="F19" s="449">
        <v>0</v>
      </c>
      <c r="G19" s="449">
        <v>0</v>
      </c>
      <c r="H19" s="449">
        <v>0</v>
      </c>
      <c r="I19" s="449">
        <v>0</v>
      </c>
      <c r="J19" s="449">
        <v>0</v>
      </c>
      <c r="K19" s="449">
        <v>0</v>
      </c>
      <c r="L19" s="449">
        <v>0.29320000000000002</v>
      </c>
      <c r="M19" s="450">
        <v>100</v>
      </c>
    </row>
    <row r="20" spans="1:14" x14ac:dyDescent="0.25">
      <c r="A20" s="235"/>
      <c r="B20" s="235"/>
      <c r="C20" s="235"/>
    </row>
    <row r="21" spans="1:14" ht="15.75" x14ac:dyDescent="0.25">
      <c r="A21" s="235"/>
      <c r="B21" s="293" t="s">
        <v>2547</v>
      </c>
      <c r="C21" s="235"/>
    </row>
    <row r="22" spans="1:14" ht="3.75" customHeight="1" x14ac:dyDescent="0.25">
      <c r="A22" s="235"/>
      <c r="B22" s="293"/>
      <c r="C22" s="235"/>
    </row>
    <row r="23" spans="1:14" x14ac:dyDescent="0.25">
      <c r="A23" s="235"/>
      <c r="B23" s="294" t="s">
        <v>2349</v>
      </c>
      <c r="C23" s="295"/>
      <c r="D23" s="287"/>
      <c r="E23" s="287"/>
      <c r="F23" s="287"/>
      <c r="G23" s="287"/>
      <c r="H23" s="287"/>
      <c r="I23" s="287"/>
      <c r="J23" s="287"/>
      <c r="K23" s="287"/>
      <c r="L23" s="287"/>
      <c r="M23" s="287"/>
    </row>
    <row r="24" spans="1:14" x14ac:dyDescent="0.25">
      <c r="A24" s="235"/>
      <c r="B24" s="235"/>
      <c r="C24" s="297"/>
    </row>
    <row r="25" spans="1:14" x14ac:dyDescent="0.25">
      <c r="A25" s="235"/>
      <c r="B25" s="241"/>
      <c r="C25" s="288" t="s">
        <v>2548</v>
      </c>
      <c r="D25" s="289" t="s">
        <v>2549</v>
      </c>
      <c r="E25" s="289" t="s">
        <v>2550</v>
      </c>
      <c r="F25" s="289" t="s">
        <v>2551</v>
      </c>
      <c r="G25" s="289" t="s">
        <v>2552</v>
      </c>
      <c r="H25" s="289" t="s">
        <v>2553</v>
      </c>
      <c r="I25" s="290" t="s">
        <v>94</v>
      </c>
    </row>
    <row r="26" spans="1:14" x14ac:dyDescent="0.25">
      <c r="A26" s="235"/>
      <c r="B26" s="291" t="s">
        <v>94</v>
      </c>
      <c r="C26" s="451">
        <v>25.8</v>
      </c>
      <c r="D26" s="452">
        <v>13.12</v>
      </c>
      <c r="E26" s="452">
        <v>3.18</v>
      </c>
      <c r="F26" s="452">
        <v>0</v>
      </c>
      <c r="G26" s="452">
        <v>0</v>
      </c>
      <c r="H26" s="452">
        <v>0</v>
      </c>
      <c r="I26" s="453">
        <v>42.1</v>
      </c>
    </row>
    <row r="27" spans="1:14" x14ac:dyDescent="0.25">
      <c r="A27" s="235"/>
      <c r="B27" s="292" t="s">
        <v>2545</v>
      </c>
      <c r="C27" s="449">
        <v>61.29</v>
      </c>
      <c r="D27" s="449">
        <v>31.16</v>
      </c>
      <c r="E27" s="449">
        <v>7.55</v>
      </c>
      <c r="F27" s="449">
        <v>0</v>
      </c>
      <c r="G27" s="449">
        <v>0</v>
      </c>
      <c r="H27" s="449">
        <v>0</v>
      </c>
      <c r="I27" s="450">
        <v>100</v>
      </c>
    </row>
    <row r="28" spans="1:14" x14ac:dyDescent="0.25">
      <c r="A28" s="235"/>
      <c r="B28" s="235"/>
      <c r="C28" s="235"/>
    </row>
    <row r="29" spans="1:14" ht="15.75" x14ac:dyDescent="0.25">
      <c r="A29" s="235"/>
      <c r="B29" s="293" t="s">
        <v>2554</v>
      </c>
      <c r="C29" s="235"/>
    </row>
    <row r="30" spans="1:14" ht="15.75" x14ac:dyDescent="0.25">
      <c r="B30" s="285"/>
    </row>
    <row r="31" spans="1:14" x14ac:dyDescent="0.25">
      <c r="B31" s="286" t="s">
        <v>2555</v>
      </c>
      <c r="C31" s="286"/>
      <c r="D31" s="286"/>
      <c r="E31" s="286"/>
      <c r="F31" s="286"/>
      <c r="G31" s="286"/>
      <c r="H31" s="286"/>
      <c r="I31" s="286"/>
      <c r="J31" s="286"/>
      <c r="K31" s="286"/>
      <c r="L31" s="286"/>
      <c r="M31" s="286"/>
      <c r="N31" s="286"/>
    </row>
    <row r="32" spans="1:14" ht="30" x14ac:dyDescent="0.25">
      <c r="B32" s="232"/>
      <c r="C32" s="298" t="s">
        <v>2556</v>
      </c>
      <c r="D32" s="298" t="s">
        <v>2557</v>
      </c>
      <c r="E32" s="298" t="s">
        <v>2558</v>
      </c>
      <c r="F32" s="298" t="s">
        <v>2559</v>
      </c>
      <c r="G32" s="298" t="s">
        <v>2560</v>
      </c>
      <c r="H32" s="298" t="s">
        <v>2561</v>
      </c>
      <c r="I32" s="298" t="s">
        <v>2562</v>
      </c>
      <c r="J32" s="298" t="s">
        <v>2563</v>
      </c>
      <c r="K32" s="298" t="s">
        <v>2564</v>
      </c>
      <c r="L32" s="298" t="s">
        <v>2565</v>
      </c>
      <c r="M32" s="298" t="s">
        <v>92</v>
      </c>
      <c r="N32" s="299" t="s">
        <v>94</v>
      </c>
    </row>
    <row r="33" spans="2:14" x14ac:dyDescent="0.25">
      <c r="B33" s="300" t="s">
        <v>94</v>
      </c>
      <c r="C33" s="301"/>
      <c r="D33" s="301"/>
      <c r="E33" s="301"/>
      <c r="F33" s="301"/>
      <c r="G33" s="301"/>
      <c r="H33" s="301"/>
      <c r="I33" s="301"/>
      <c r="J33" s="301"/>
      <c r="K33" s="301"/>
      <c r="L33" s="301"/>
      <c r="M33" s="301"/>
      <c r="N33" s="302"/>
    </row>
    <row r="34" spans="2:14" x14ac:dyDescent="0.25">
      <c r="B34" s="303" t="s">
        <v>2545</v>
      </c>
      <c r="C34" s="304"/>
      <c r="D34" s="304"/>
      <c r="E34" s="304"/>
      <c r="F34" s="304"/>
      <c r="G34" s="304"/>
      <c r="H34" s="304"/>
      <c r="I34" s="304"/>
      <c r="J34" s="304"/>
      <c r="K34" s="304"/>
      <c r="L34" s="304"/>
      <c r="M34" s="304"/>
      <c r="N34" s="305"/>
    </row>
    <row r="36" spans="2:14" ht="15.75" x14ac:dyDescent="0.25">
      <c r="B36" s="285" t="s">
        <v>2566</v>
      </c>
    </row>
    <row r="37" spans="2:14" ht="15.75" x14ac:dyDescent="0.25">
      <c r="B37" s="285"/>
    </row>
    <row r="38" spans="2:14" x14ac:dyDescent="0.25">
      <c r="B38" s="286" t="s">
        <v>2567</v>
      </c>
      <c r="C38" s="286"/>
      <c r="D38" s="286"/>
      <c r="E38" s="286"/>
      <c r="F38" s="286"/>
      <c r="G38" s="286"/>
      <c r="H38" s="286"/>
      <c r="I38" s="286"/>
      <c r="J38" s="286"/>
      <c r="K38" s="286"/>
      <c r="L38" s="286"/>
      <c r="M38" s="286"/>
      <c r="N38" s="286"/>
    </row>
    <row r="39" spans="2:14" ht="30" x14ac:dyDescent="0.25">
      <c r="B39" s="232"/>
      <c r="C39" s="298" t="s">
        <v>2556</v>
      </c>
      <c r="D39" s="298" t="s">
        <v>2557</v>
      </c>
      <c r="E39" s="298" t="s">
        <v>2558</v>
      </c>
      <c r="F39" s="298" t="s">
        <v>2559</v>
      </c>
      <c r="G39" s="298" t="s">
        <v>2560</v>
      </c>
      <c r="H39" s="298" t="s">
        <v>2561</v>
      </c>
      <c r="I39" s="298" t="s">
        <v>2562</v>
      </c>
      <c r="J39" s="298" t="s">
        <v>2563</v>
      </c>
      <c r="K39" s="298" t="s">
        <v>2564</v>
      </c>
      <c r="L39" s="298" t="s">
        <v>2565</v>
      </c>
      <c r="M39" s="298" t="s">
        <v>92</v>
      </c>
      <c r="N39" s="299" t="s">
        <v>94</v>
      </c>
    </row>
    <row r="40" spans="2:14" x14ac:dyDescent="0.25">
      <c r="B40" s="300" t="s">
        <v>94</v>
      </c>
      <c r="C40" s="301"/>
      <c r="D40" s="301"/>
      <c r="E40" s="301"/>
      <c r="F40" s="301"/>
      <c r="G40" s="301"/>
      <c r="H40" s="301"/>
      <c r="I40" s="301"/>
      <c r="J40" s="301"/>
      <c r="K40" s="301"/>
      <c r="L40" s="301"/>
      <c r="M40" s="301"/>
      <c r="N40" s="306"/>
    </row>
    <row r="41" spans="2:14" x14ac:dyDescent="0.25">
      <c r="B41" s="303" t="s">
        <v>2545</v>
      </c>
      <c r="C41" s="304"/>
      <c r="D41" s="304"/>
      <c r="E41" s="304"/>
      <c r="F41" s="304"/>
      <c r="G41" s="304"/>
      <c r="H41" s="304"/>
      <c r="I41" s="304"/>
      <c r="J41" s="304"/>
      <c r="K41" s="304"/>
      <c r="L41" s="304"/>
      <c r="M41" s="304"/>
      <c r="N41" s="305"/>
    </row>
    <row r="43" spans="2:14" ht="15.75" x14ac:dyDescent="0.25">
      <c r="B43" s="285" t="s">
        <v>2568</v>
      </c>
    </row>
    <row r="44" spans="2:14" ht="15.75" x14ac:dyDescent="0.25">
      <c r="B44" s="285"/>
    </row>
    <row r="45" spans="2:14" x14ac:dyDescent="0.25">
      <c r="B45" s="286" t="s">
        <v>2349</v>
      </c>
      <c r="C45" s="286"/>
      <c r="D45" s="286"/>
      <c r="E45" s="286"/>
      <c r="F45" s="286"/>
      <c r="G45" s="286"/>
      <c r="H45" s="286"/>
      <c r="I45" s="286"/>
      <c r="J45" s="286"/>
      <c r="K45" s="286"/>
      <c r="L45" s="286"/>
      <c r="M45" s="286"/>
      <c r="N45" s="286"/>
    </row>
    <row r="46" spans="2:14" x14ac:dyDescent="0.25">
      <c r="C46" s="307"/>
    </row>
    <row r="47" spans="2:14" ht="30" x14ac:dyDescent="0.25">
      <c r="B47" s="232"/>
      <c r="C47" s="298" t="s">
        <v>2569</v>
      </c>
      <c r="D47" s="298" t="s">
        <v>2570</v>
      </c>
      <c r="E47" s="298" t="s">
        <v>2571</v>
      </c>
      <c r="F47" s="298" t="s">
        <v>2572</v>
      </c>
      <c r="G47" s="298" t="s">
        <v>2573</v>
      </c>
      <c r="H47" s="299" t="s">
        <v>94</v>
      </c>
      <c r="I47" s="308"/>
      <c r="J47" s="309"/>
      <c r="K47" s="309"/>
      <c r="L47" s="309"/>
      <c r="M47" s="309"/>
      <c r="N47" s="309"/>
    </row>
    <row r="48" spans="2:14" x14ac:dyDescent="0.25">
      <c r="B48" s="300" t="s">
        <v>94</v>
      </c>
      <c r="C48" s="301"/>
      <c r="D48" s="301"/>
      <c r="E48" s="301"/>
      <c r="F48" s="301"/>
      <c r="G48" s="301"/>
      <c r="H48" s="306"/>
      <c r="I48" s="310"/>
      <c r="J48" s="311"/>
      <c r="K48" s="311"/>
      <c r="L48" s="311"/>
      <c r="M48" s="311"/>
      <c r="N48" s="311"/>
    </row>
    <row r="49" spans="2:14" x14ac:dyDescent="0.25">
      <c r="B49" s="303" t="s">
        <v>2545</v>
      </c>
      <c r="C49" s="304"/>
      <c r="D49" s="304"/>
      <c r="E49" s="304"/>
      <c r="F49" s="304"/>
      <c r="G49" s="304"/>
      <c r="H49" s="305"/>
    </row>
    <row r="51" spans="2:14" x14ac:dyDescent="0.25">
      <c r="N51" s="223" t="s">
        <v>2437</v>
      </c>
    </row>
  </sheetData>
  <hyperlinks>
    <hyperlink ref="M29" location="Contents!A1" display="To Frontpage" xr:uid="{00000000-0004-0000-0900-000000000000}"/>
    <hyperlink ref="N51" location="'NTT Contents'!A1" display="To Contents" xr:uid="{00000000-0004-0000-09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4">
    <tabColor rgb="FF243386"/>
    <pageSetUpPr fitToPage="1"/>
  </sheetPr>
  <dimension ref="B5:O179"/>
  <sheetViews>
    <sheetView zoomScale="85" zoomScaleNormal="85" workbookViewId="0"/>
  </sheetViews>
  <sheetFormatPr defaultColWidth="9.140625" defaultRowHeight="15" x14ac:dyDescent="0.25"/>
  <cols>
    <col min="1" max="1" width="4.7109375" style="171" customWidth="1"/>
    <col min="2" max="2" width="31" style="171" customWidth="1"/>
    <col min="3" max="12" width="15.7109375" style="171" customWidth="1"/>
    <col min="13" max="13" width="3.42578125" style="171" customWidth="1"/>
    <col min="14" max="16384" width="9.140625" style="171"/>
  </cols>
  <sheetData>
    <row r="5" spans="2:14" ht="15.75" x14ac:dyDescent="0.25">
      <c r="B5" s="285" t="s">
        <v>2574</v>
      </c>
    </row>
    <row r="6" spans="2:14" ht="3.75" customHeight="1" x14ac:dyDescent="0.25">
      <c r="B6" s="285"/>
    </row>
    <row r="7" spans="2:14" x14ac:dyDescent="0.25">
      <c r="B7" s="312" t="s">
        <v>2351</v>
      </c>
      <c r="C7" s="312"/>
      <c r="D7" s="313"/>
      <c r="E7" s="314"/>
      <c r="F7" s="314"/>
      <c r="G7" s="314"/>
      <c r="H7" s="314"/>
      <c r="I7" s="314"/>
      <c r="J7" s="314"/>
      <c r="K7" s="315"/>
      <c r="L7" s="315"/>
      <c r="M7" s="235"/>
      <c r="N7" s="265"/>
    </row>
    <row r="8" spans="2:14" x14ac:dyDescent="0.25">
      <c r="B8" s="232"/>
      <c r="C8" s="490" t="s">
        <v>2575</v>
      </c>
      <c r="D8" s="490"/>
      <c r="E8" s="490"/>
      <c r="F8" s="490"/>
      <c r="G8" s="490"/>
      <c r="H8" s="490"/>
      <c r="I8" s="490"/>
      <c r="J8" s="490"/>
      <c r="K8" s="490"/>
      <c r="L8" s="490"/>
      <c r="M8" s="235"/>
      <c r="N8" s="235"/>
    </row>
    <row r="9" spans="2:14" x14ac:dyDescent="0.25">
      <c r="B9" s="232"/>
      <c r="C9" s="316" t="s">
        <v>2576</v>
      </c>
      <c r="D9" s="316" t="s">
        <v>2577</v>
      </c>
      <c r="E9" s="316" t="s">
        <v>2578</v>
      </c>
      <c r="F9" s="316" t="s">
        <v>2579</v>
      </c>
      <c r="G9" s="316" t="s">
        <v>2580</v>
      </c>
      <c r="H9" s="316" t="s">
        <v>2581</v>
      </c>
      <c r="I9" s="316" t="s">
        <v>2582</v>
      </c>
      <c r="J9" s="316" t="s">
        <v>2583</v>
      </c>
      <c r="K9" s="316" t="s">
        <v>2584</v>
      </c>
      <c r="L9" s="316" t="s">
        <v>2585</v>
      </c>
      <c r="M9" s="235"/>
      <c r="N9" s="317"/>
    </row>
    <row r="10" spans="2:14" x14ac:dyDescent="0.25">
      <c r="C10" s="318"/>
      <c r="D10" s="318"/>
      <c r="E10" s="318"/>
      <c r="F10" s="318"/>
      <c r="G10" s="318"/>
      <c r="H10" s="318"/>
      <c r="I10" s="318"/>
      <c r="J10" s="318"/>
      <c r="K10" s="318"/>
      <c r="L10" s="318"/>
      <c r="M10" s="235"/>
      <c r="N10" s="235"/>
    </row>
    <row r="11" spans="2:14" x14ac:dyDescent="0.25">
      <c r="B11" s="309" t="s">
        <v>2537</v>
      </c>
      <c r="C11" s="454">
        <v>17.100000000000001</v>
      </c>
      <c r="D11" s="454">
        <v>12.44</v>
      </c>
      <c r="E11" s="454">
        <v>7.04</v>
      </c>
      <c r="F11" s="454">
        <v>1.6</v>
      </c>
      <c r="G11" s="454">
        <v>0.75239999999999996</v>
      </c>
      <c r="H11" s="454">
        <v>0.1585</v>
      </c>
      <c r="I11" s="454">
        <v>7.9500000000000001E-2</v>
      </c>
      <c r="J11" s="454">
        <v>4.24E-2</v>
      </c>
      <c r="K11" s="454">
        <v>2.0899999999999998E-2</v>
      </c>
      <c r="L11" s="454">
        <v>4.0099999999999997E-2</v>
      </c>
      <c r="M11" s="235"/>
      <c r="N11" s="320"/>
    </row>
    <row r="12" spans="2:14" x14ac:dyDescent="0.25">
      <c r="B12" s="309" t="s">
        <v>2538</v>
      </c>
      <c r="C12" s="454">
        <v>1.48</v>
      </c>
      <c r="D12" s="454">
        <v>0.91959999999999997</v>
      </c>
      <c r="E12" s="454">
        <v>0.27250000000000002</v>
      </c>
      <c r="F12" s="454">
        <v>2.4199999999999999E-2</v>
      </c>
      <c r="G12" s="454">
        <v>5.4000000000000003E-3</v>
      </c>
      <c r="H12" s="454">
        <v>5.9999999999999995E-4</v>
      </c>
      <c r="I12" s="454">
        <v>2.0000000000000001E-4</v>
      </c>
      <c r="J12" s="454">
        <v>1E-4</v>
      </c>
      <c r="K12" s="454">
        <v>1E-4</v>
      </c>
      <c r="L12" s="454">
        <v>2.9999999999999997E-4</v>
      </c>
      <c r="M12" s="235"/>
      <c r="N12" s="320"/>
    </row>
    <row r="13" spans="2:14" x14ac:dyDescent="0.25">
      <c r="B13" s="309" t="s">
        <v>2539</v>
      </c>
      <c r="C13" s="454">
        <v>0</v>
      </c>
      <c r="D13" s="454">
        <v>0</v>
      </c>
      <c r="E13" s="454">
        <v>0</v>
      </c>
      <c r="F13" s="454">
        <v>0</v>
      </c>
      <c r="G13" s="454">
        <v>0</v>
      </c>
      <c r="H13" s="454">
        <v>0</v>
      </c>
      <c r="I13" s="454">
        <v>0</v>
      </c>
      <c r="J13" s="454">
        <v>0</v>
      </c>
      <c r="K13" s="454">
        <v>0</v>
      </c>
      <c r="L13" s="454">
        <v>0</v>
      </c>
      <c r="M13" s="235"/>
      <c r="N13" s="320"/>
    </row>
    <row r="14" spans="2:14" x14ac:dyDescent="0.25">
      <c r="B14" s="309" t="s">
        <v>2540</v>
      </c>
      <c r="C14" s="454">
        <v>0</v>
      </c>
      <c r="D14" s="454">
        <v>0</v>
      </c>
      <c r="E14" s="454">
        <v>0</v>
      </c>
      <c r="F14" s="454">
        <v>0</v>
      </c>
      <c r="G14" s="454">
        <v>0</v>
      </c>
      <c r="H14" s="454">
        <v>0</v>
      </c>
      <c r="I14" s="454">
        <v>0</v>
      </c>
      <c r="J14" s="454">
        <v>0</v>
      </c>
      <c r="K14" s="454">
        <v>0</v>
      </c>
      <c r="L14" s="454">
        <v>0</v>
      </c>
      <c r="M14" s="235"/>
      <c r="N14" s="320"/>
    </row>
    <row r="15" spans="2:14" x14ac:dyDescent="0.25">
      <c r="B15" s="309" t="s">
        <v>2541</v>
      </c>
      <c r="C15" s="454">
        <v>0</v>
      </c>
      <c r="D15" s="454">
        <v>0</v>
      </c>
      <c r="E15" s="454">
        <v>0</v>
      </c>
      <c r="F15" s="454">
        <v>0</v>
      </c>
      <c r="G15" s="454">
        <v>0</v>
      </c>
      <c r="H15" s="454">
        <v>0</v>
      </c>
      <c r="I15" s="454">
        <v>0</v>
      </c>
      <c r="J15" s="454">
        <v>0</v>
      </c>
      <c r="K15" s="454">
        <v>0</v>
      </c>
      <c r="L15" s="454">
        <v>0</v>
      </c>
      <c r="M15" s="235"/>
      <c r="N15" s="320"/>
    </row>
    <row r="16" spans="2:14" ht="30" x14ac:dyDescent="0.25">
      <c r="B16" s="309" t="s">
        <v>2542</v>
      </c>
      <c r="C16" s="454">
        <v>0</v>
      </c>
      <c r="D16" s="454">
        <v>0</v>
      </c>
      <c r="E16" s="454">
        <v>0</v>
      </c>
      <c r="F16" s="454">
        <v>0</v>
      </c>
      <c r="G16" s="454">
        <v>0</v>
      </c>
      <c r="H16" s="454">
        <v>0</v>
      </c>
      <c r="I16" s="454">
        <v>0</v>
      </c>
      <c r="J16" s="454">
        <v>0</v>
      </c>
      <c r="K16" s="454">
        <v>0</v>
      </c>
      <c r="L16" s="454">
        <v>0</v>
      </c>
      <c r="M16" s="235"/>
      <c r="N16" s="320"/>
    </row>
    <row r="17" spans="2:14" x14ac:dyDescent="0.25">
      <c r="B17" s="309" t="s">
        <v>2543</v>
      </c>
      <c r="C17" s="454">
        <v>0</v>
      </c>
      <c r="D17" s="454">
        <v>0</v>
      </c>
      <c r="E17" s="454">
        <v>0</v>
      </c>
      <c r="F17" s="454">
        <v>0</v>
      </c>
      <c r="G17" s="454">
        <v>0</v>
      </c>
      <c r="H17" s="454">
        <v>0</v>
      </c>
      <c r="I17" s="454">
        <v>0</v>
      </c>
      <c r="J17" s="454">
        <v>0</v>
      </c>
      <c r="K17" s="454">
        <v>0</v>
      </c>
      <c r="L17" s="454">
        <v>0</v>
      </c>
      <c r="M17" s="235"/>
      <c r="N17" s="320"/>
    </row>
    <row r="18" spans="2:14" x14ac:dyDescent="0.25">
      <c r="B18" s="309" t="s">
        <v>2586</v>
      </c>
      <c r="C18" s="454">
        <v>0</v>
      </c>
      <c r="D18" s="454">
        <v>0</v>
      </c>
      <c r="E18" s="454">
        <v>0</v>
      </c>
      <c r="F18" s="454">
        <v>0</v>
      </c>
      <c r="G18" s="454">
        <v>0</v>
      </c>
      <c r="H18" s="454">
        <v>0</v>
      </c>
      <c r="I18" s="454">
        <v>0</v>
      </c>
      <c r="J18" s="454">
        <v>0</v>
      </c>
      <c r="K18" s="454">
        <v>0</v>
      </c>
      <c r="L18" s="454">
        <v>0</v>
      </c>
      <c r="M18" s="235"/>
      <c r="N18" s="320"/>
    </row>
    <row r="19" spans="2:14" ht="30" x14ac:dyDescent="0.25">
      <c r="B19" s="309" t="s">
        <v>2587</v>
      </c>
      <c r="C19" s="454">
        <v>0</v>
      </c>
      <c r="D19" s="454">
        <v>0</v>
      </c>
      <c r="E19" s="454">
        <v>0</v>
      </c>
      <c r="F19" s="454">
        <v>0</v>
      </c>
      <c r="G19" s="454">
        <v>0</v>
      </c>
      <c r="H19" s="454">
        <v>0</v>
      </c>
      <c r="I19" s="454">
        <v>0</v>
      </c>
      <c r="J19" s="454">
        <v>0</v>
      </c>
      <c r="K19" s="454">
        <v>0</v>
      </c>
      <c r="L19" s="454">
        <v>0</v>
      </c>
      <c r="M19" s="235"/>
      <c r="N19" s="320"/>
    </row>
    <row r="20" spans="2:14" x14ac:dyDescent="0.25">
      <c r="B20" s="309" t="s">
        <v>92</v>
      </c>
      <c r="C20" s="454">
        <v>4.87E-2</v>
      </c>
      <c r="D20" s="454">
        <v>3.8300000000000001E-2</v>
      </c>
      <c r="E20" s="454">
        <v>2.53E-2</v>
      </c>
      <c r="F20" s="454">
        <v>6.6E-3</v>
      </c>
      <c r="G20" s="454">
        <v>3.8999999999999998E-3</v>
      </c>
      <c r="H20" s="454">
        <v>6.9999999999999999E-4</v>
      </c>
      <c r="I20" s="454">
        <v>0</v>
      </c>
      <c r="J20" s="454">
        <v>0</v>
      </c>
      <c r="K20" s="454">
        <v>0</v>
      </c>
      <c r="L20" s="454">
        <v>0</v>
      </c>
      <c r="M20" s="235"/>
      <c r="N20" s="320"/>
    </row>
    <row r="21" spans="2:14" x14ac:dyDescent="0.25">
      <c r="C21" s="319"/>
      <c r="D21" s="319"/>
      <c r="E21" s="319"/>
      <c r="F21" s="319"/>
      <c r="G21" s="319"/>
      <c r="H21" s="319"/>
      <c r="I21" s="319"/>
      <c r="J21" s="319"/>
      <c r="K21" s="319"/>
      <c r="L21" s="319"/>
      <c r="M21" s="235"/>
      <c r="N21" s="235"/>
    </row>
    <row r="22" spans="2:14" x14ac:dyDescent="0.25">
      <c r="B22" s="300" t="s">
        <v>94</v>
      </c>
      <c r="C22" s="455">
        <v>18.64</v>
      </c>
      <c r="D22" s="455">
        <v>13.4</v>
      </c>
      <c r="E22" s="455">
        <v>7.33</v>
      </c>
      <c r="F22" s="455">
        <v>1.63</v>
      </c>
      <c r="G22" s="455">
        <v>0.76170000000000004</v>
      </c>
      <c r="H22" s="455">
        <v>0.15970000000000001</v>
      </c>
      <c r="I22" s="455">
        <v>7.9699999999999993E-2</v>
      </c>
      <c r="J22" s="455">
        <v>4.2500000000000003E-2</v>
      </c>
      <c r="K22" s="455">
        <v>2.0899999999999998E-2</v>
      </c>
      <c r="L22" s="455">
        <v>4.0300000000000002E-2</v>
      </c>
      <c r="M22" s="235"/>
      <c r="N22" s="321"/>
    </row>
    <row r="23" spans="2:14" x14ac:dyDescent="0.25">
      <c r="M23" s="235"/>
      <c r="N23" s="235"/>
    </row>
    <row r="24" spans="2:14" x14ac:dyDescent="0.25">
      <c r="M24" s="235"/>
      <c r="N24" s="235"/>
    </row>
    <row r="25" spans="2:14" x14ac:dyDescent="0.25">
      <c r="M25" s="235"/>
      <c r="N25" s="235"/>
    </row>
    <row r="26" spans="2:14" x14ac:dyDescent="0.25">
      <c r="M26" s="235"/>
      <c r="N26" s="235"/>
    </row>
    <row r="27" spans="2:14" ht="15.75" x14ac:dyDescent="0.25">
      <c r="B27" s="285" t="s">
        <v>2588</v>
      </c>
      <c r="M27" s="235"/>
      <c r="N27" s="235"/>
    </row>
    <row r="28" spans="2:14" ht="3.75" customHeight="1" x14ac:dyDescent="0.25">
      <c r="B28" s="285"/>
      <c r="M28" s="235"/>
      <c r="N28" s="235"/>
    </row>
    <row r="29" spans="2:14" x14ac:dyDescent="0.25">
      <c r="B29" s="322" t="s">
        <v>2589</v>
      </c>
      <c r="C29" s="313"/>
      <c r="D29" s="315"/>
      <c r="E29" s="315"/>
      <c r="F29" s="315"/>
      <c r="G29" s="315"/>
      <c r="H29" s="315"/>
      <c r="I29" s="315"/>
      <c r="J29" s="315"/>
      <c r="K29" s="315"/>
      <c r="L29" s="315"/>
      <c r="M29" s="235"/>
      <c r="N29" s="235"/>
    </row>
    <row r="30" spans="2:14" x14ac:dyDescent="0.25">
      <c r="B30" s="232"/>
      <c r="C30" s="490" t="s">
        <v>2575</v>
      </c>
      <c r="D30" s="490"/>
      <c r="E30" s="490"/>
      <c r="F30" s="490"/>
      <c r="G30" s="490"/>
      <c r="H30" s="490"/>
      <c r="I30" s="490"/>
      <c r="J30" s="490"/>
      <c r="K30" s="490"/>
      <c r="L30" s="490"/>
      <c r="M30" s="235"/>
      <c r="N30" s="235"/>
    </row>
    <row r="31" spans="2:14" x14ac:dyDescent="0.25">
      <c r="B31" s="232"/>
      <c r="C31" s="316" t="s">
        <v>2576</v>
      </c>
      <c r="D31" s="316" t="s">
        <v>2577</v>
      </c>
      <c r="E31" s="316" t="s">
        <v>2578</v>
      </c>
      <c r="F31" s="316" t="s">
        <v>2579</v>
      </c>
      <c r="G31" s="316" t="s">
        <v>2580</v>
      </c>
      <c r="H31" s="316" t="s">
        <v>2581</v>
      </c>
      <c r="I31" s="316" t="s">
        <v>2582</v>
      </c>
      <c r="J31" s="316" t="s">
        <v>2583</v>
      </c>
      <c r="K31" s="316" t="s">
        <v>2584</v>
      </c>
      <c r="L31" s="316" t="s">
        <v>2585</v>
      </c>
      <c r="M31" s="235"/>
      <c r="N31" s="317"/>
    </row>
    <row r="32" spans="2:14" x14ac:dyDescent="0.25">
      <c r="C32" s="318"/>
      <c r="D32" s="318"/>
      <c r="E32" s="318"/>
      <c r="F32" s="318"/>
      <c r="G32" s="318"/>
      <c r="H32" s="318"/>
      <c r="I32" s="318"/>
      <c r="J32" s="318"/>
      <c r="K32" s="318"/>
      <c r="L32" s="318"/>
      <c r="M32" s="235"/>
      <c r="N32" s="235"/>
    </row>
    <row r="33" spans="2:14" x14ac:dyDescent="0.25">
      <c r="B33" s="309" t="s">
        <v>2537</v>
      </c>
      <c r="C33" s="456">
        <v>0.40629999999999999</v>
      </c>
      <c r="D33" s="456">
        <v>0.29549999999999998</v>
      </c>
      <c r="E33" s="456">
        <v>0.1671</v>
      </c>
      <c r="F33" s="456">
        <v>3.78E-2</v>
      </c>
      <c r="G33" s="456">
        <v>1.7899999999999999E-2</v>
      </c>
      <c r="H33" s="456">
        <v>3.8E-3</v>
      </c>
      <c r="I33" s="456">
        <v>1.9E-3</v>
      </c>
      <c r="J33" s="456">
        <v>1E-3</v>
      </c>
      <c r="K33" s="456">
        <v>5.0000000000000001E-4</v>
      </c>
      <c r="L33" s="456">
        <v>1E-3</v>
      </c>
      <c r="M33" s="235"/>
      <c r="N33" s="320"/>
    </row>
    <row r="34" spans="2:14" x14ac:dyDescent="0.25">
      <c r="B34" s="309" t="s">
        <v>2538</v>
      </c>
      <c r="C34" s="456">
        <v>3.5200000000000002E-2</v>
      </c>
      <c r="D34" s="456">
        <v>2.18E-2</v>
      </c>
      <c r="E34" s="456">
        <v>6.4999999999999997E-3</v>
      </c>
      <c r="F34" s="456">
        <v>5.9999999999999995E-4</v>
      </c>
      <c r="G34" s="456">
        <v>1E-4</v>
      </c>
      <c r="H34" s="456">
        <v>0</v>
      </c>
      <c r="I34" s="456">
        <v>0</v>
      </c>
      <c r="J34" s="456">
        <v>0</v>
      </c>
      <c r="K34" s="456">
        <v>0</v>
      </c>
      <c r="L34" s="456">
        <v>0</v>
      </c>
      <c r="M34" s="235"/>
      <c r="N34" s="320"/>
    </row>
    <row r="35" spans="2:14" x14ac:dyDescent="0.25">
      <c r="B35" s="309" t="s">
        <v>2539</v>
      </c>
      <c r="C35" s="456">
        <v>0</v>
      </c>
      <c r="D35" s="456">
        <v>0</v>
      </c>
      <c r="E35" s="456">
        <v>0</v>
      </c>
      <c r="F35" s="456">
        <v>0</v>
      </c>
      <c r="G35" s="456">
        <v>0</v>
      </c>
      <c r="H35" s="456">
        <v>0</v>
      </c>
      <c r="I35" s="456">
        <v>0</v>
      </c>
      <c r="J35" s="456">
        <v>0</v>
      </c>
      <c r="K35" s="456">
        <v>0</v>
      </c>
      <c r="L35" s="456">
        <v>0</v>
      </c>
      <c r="M35" s="235"/>
      <c r="N35" s="320"/>
    </row>
    <row r="36" spans="2:14" x14ac:dyDescent="0.25">
      <c r="B36" s="309" t="s">
        <v>2540</v>
      </c>
      <c r="C36" s="456">
        <v>0</v>
      </c>
      <c r="D36" s="456">
        <v>0</v>
      </c>
      <c r="E36" s="456">
        <v>0</v>
      </c>
      <c r="F36" s="456">
        <v>0</v>
      </c>
      <c r="G36" s="456">
        <v>0</v>
      </c>
      <c r="H36" s="456">
        <v>0</v>
      </c>
      <c r="I36" s="456">
        <v>0</v>
      </c>
      <c r="J36" s="456">
        <v>0</v>
      </c>
      <c r="K36" s="456">
        <v>0</v>
      </c>
      <c r="L36" s="456">
        <v>0</v>
      </c>
      <c r="M36" s="235"/>
      <c r="N36" s="320"/>
    </row>
    <row r="37" spans="2:14" x14ac:dyDescent="0.25">
      <c r="B37" s="309" t="s">
        <v>2541</v>
      </c>
      <c r="C37" s="456">
        <v>0</v>
      </c>
      <c r="D37" s="456">
        <v>0</v>
      </c>
      <c r="E37" s="456">
        <v>0</v>
      </c>
      <c r="F37" s="456">
        <v>0</v>
      </c>
      <c r="G37" s="456">
        <v>0</v>
      </c>
      <c r="H37" s="456">
        <v>0</v>
      </c>
      <c r="I37" s="456">
        <v>0</v>
      </c>
      <c r="J37" s="456">
        <v>0</v>
      </c>
      <c r="K37" s="456">
        <v>0</v>
      </c>
      <c r="L37" s="456">
        <v>0</v>
      </c>
      <c r="M37" s="235"/>
      <c r="N37" s="320"/>
    </row>
    <row r="38" spans="2:14" ht="30" x14ac:dyDescent="0.25">
      <c r="B38" s="309" t="s">
        <v>2542</v>
      </c>
      <c r="C38" s="456">
        <v>0</v>
      </c>
      <c r="D38" s="456">
        <v>0</v>
      </c>
      <c r="E38" s="456">
        <v>0</v>
      </c>
      <c r="F38" s="456">
        <v>0</v>
      </c>
      <c r="G38" s="456">
        <v>0</v>
      </c>
      <c r="H38" s="456">
        <v>0</v>
      </c>
      <c r="I38" s="456">
        <v>0</v>
      </c>
      <c r="J38" s="456">
        <v>0</v>
      </c>
      <c r="K38" s="456">
        <v>0</v>
      </c>
      <c r="L38" s="456">
        <v>0</v>
      </c>
      <c r="M38" s="235"/>
      <c r="N38" s="320"/>
    </row>
    <row r="39" spans="2:14" x14ac:dyDescent="0.25">
      <c r="B39" s="309" t="s">
        <v>2543</v>
      </c>
      <c r="C39" s="456">
        <v>0</v>
      </c>
      <c r="D39" s="456">
        <v>0</v>
      </c>
      <c r="E39" s="456">
        <v>0</v>
      </c>
      <c r="F39" s="456">
        <v>0</v>
      </c>
      <c r="G39" s="456">
        <v>0</v>
      </c>
      <c r="H39" s="456">
        <v>0</v>
      </c>
      <c r="I39" s="456">
        <v>0</v>
      </c>
      <c r="J39" s="456">
        <v>0</v>
      </c>
      <c r="K39" s="456">
        <v>0</v>
      </c>
      <c r="L39" s="456">
        <v>0</v>
      </c>
      <c r="M39" s="235"/>
      <c r="N39" s="320"/>
    </row>
    <row r="40" spans="2:14" x14ac:dyDescent="0.25">
      <c r="B40" s="309" t="s">
        <v>2586</v>
      </c>
      <c r="C40" s="456">
        <v>0</v>
      </c>
      <c r="D40" s="456">
        <v>0</v>
      </c>
      <c r="E40" s="456">
        <v>0</v>
      </c>
      <c r="F40" s="456">
        <v>0</v>
      </c>
      <c r="G40" s="456">
        <v>0</v>
      </c>
      <c r="H40" s="456">
        <v>0</v>
      </c>
      <c r="I40" s="456">
        <v>0</v>
      </c>
      <c r="J40" s="456">
        <v>0</v>
      </c>
      <c r="K40" s="456">
        <v>0</v>
      </c>
      <c r="L40" s="456">
        <v>0</v>
      </c>
      <c r="M40" s="235"/>
      <c r="N40" s="320"/>
    </row>
    <row r="41" spans="2:14" ht="30" x14ac:dyDescent="0.25">
      <c r="B41" s="309" t="s">
        <v>2587</v>
      </c>
      <c r="C41" s="456">
        <v>0</v>
      </c>
      <c r="D41" s="456">
        <v>0</v>
      </c>
      <c r="E41" s="456">
        <v>0</v>
      </c>
      <c r="F41" s="456">
        <v>0</v>
      </c>
      <c r="G41" s="456">
        <v>0</v>
      </c>
      <c r="H41" s="456">
        <v>0</v>
      </c>
      <c r="I41" s="456">
        <v>0</v>
      </c>
      <c r="J41" s="456">
        <v>0</v>
      </c>
      <c r="K41" s="456">
        <v>0</v>
      </c>
      <c r="L41" s="456">
        <v>0</v>
      </c>
      <c r="M41" s="235"/>
      <c r="N41" s="320"/>
    </row>
    <row r="42" spans="2:14" x14ac:dyDescent="0.25">
      <c r="B42" s="309" t="s">
        <v>92</v>
      </c>
      <c r="C42" s="456">
        <v>1.1999999999999999E-3</v>
      </c>
      <c r="D42" s="456">
        <v>8.9999999999999998E-4</v>
      </c>
      <c r="E42" s="456">
        <v>5.9999999999999995E-4</v>
      </c>
      <c r="F42" s="456">
        <v>2.0000000000000001E-4</v>
      </c>
      <c r="G42" s="456">
        <v>1E-4</v>
      </c>
      <c r="H42" s="456">
        <v>0</v>
      </c>
      <c r="I42" s="456">
        <v>0</v>
      </c>
      <c r="J42" s="456">
        <v>0</v>
      </c>
      <c r="K42" s="456">
        <v>0</v>
      </c>
      <c r="L42" s="456">
        <v>0</v>
      </c>
      <c r="M42" s="235"/>
      <c r="N42" s="320"/>
    </row>
    <row r="43" spans="2:14" x14ac:dyDescent="0.25">
      <c r="C43" s="249"/>
      <c r="D43" s="249"/>
      <c r="E43" s="249"/>
      <c r="F43" s="249"/>
      <c r="G43" s="249"/>
      <c r="H43" s="249"/>
      <c r="I43" s="249"/>
      <c r="J43" s="249"/>
      <c r="K43" s="249"/>
      <c r="L43" s="249"/>
      <c r="M43" s="235"/>
      <c r="N43" s="235"/>
    </row>
    <row r="44" spans="2:14" x14ac:dyDescent="0.25">
      <c r="B44" s="300" t="s">
        <v>94</v>
      </c>
      <c r="C44" s="457">
        <v>0.44269999999999998</v>
      </c>
      <c r="D44" s="457">
        <v>0.31819999999999998</v>
      </c>
      <c r="E44" s="457">
        <v>0.17419999999999999</v>
      </c>
      <c r="F44" s="457">
        <v>3.8600000000000002E-2</v>
      </c>
      <c r="G44" s="457">
        <v>1.8100000000000002E-2</v>
      </c>
      <c r="H44" s="457">
        <v>3.8E-3</v>
      </c>
      <c r="I44" s="457">
        <v>1.9E-3</v>
      </c>
      <c r="J44" s="457">
        <v>1E-3</v>
      </c>
      <c r="K44" s="457">
        <v>5.0000000000000001E-4</v>
      </c>
      <c r="L44" s="457">
        <v>1E-3</v>
      </c>
      <c r="M44" s="235"/>
      <c r="N44" s="321"/>
    </row>
    <row r="45" spans="2:14" x14ac:dyDescent="0.25">
      <c r="M45" s="235"/>
      <c r="N45" s="235"/>
    </row>
    <row r="46" spans="2:14" x14ac:dyDescent="0.25">
      <c r="M46" s="235"/>
      <c r="N46" s="235"/>
    </row>
    <row r="47" spans="2:14" x14ac:dyDescent="0.25">
      <c r="M47" s="235"/>
      <c r="N47" s="235"/>
    </row>
    <row r="49" spans="2:15" ht="15.75" x14ac:dyDescent="0.25">
      <c r="B49" s="285" t="s">
        <v>2590</v>
      </c>
    </row>
    <row r="50" spans="2:15" ht="3.75" customHeight="1" x14ac:dyDescent="0.25">
      <c r="B50" s="285"/>
    </row>
    <row r="51" spans="2:15" x14ac:dyDescent="0.25">
      <c r="B51" s="322" t="s">
        <v>2355</v>
      </c>
      <c r="C51" s="313"/>
      <c r="D51" s="313"/>
      <c r="E51" s="315"/>
      <c r="F51" s="315"/>
      <c r="G51" s="315"/>
      <c r="H51" s="315"/>
      <c r="I51" s="315"/>
      <c r="J51" s="315"/>
      <c r="K51" s="315"/>
      <c r="L51" s="315"/>
      <c r="M51" s="315"/>
      <c r="N51" s="315"/>
    </row>
    <row r="52" spans="2:15" x14ac:dyDescent="0.25">
      <c r="B52" s="232"/>
      <c r="C52" s="490" t="s">
        <v>2575</v>
      </c>
      <c r="D52" s="490"/>
      <c r="E52" s="490"/>
      <c r="F52" s="490"/>
      <c r="G52" s="490"/>
      <c r="H52" s="490"/>
      <c r="I52" s="490"/>
      <c r="J52" s="490"/>
      <c r="K52" s="490"/>
      <c r="L52" s="490"/>
      <c r="N52" s="232"/>
    </row>
    <row r="53" spans="2:15" x14ac:dyDescent="0.25">
      <c r="B53" s="232"/>
      <c r="C53" s="316" t="s">
        <v>2576</v>
      </c>
      <c r="D53" s="316" t="s">
        <v>2577</v>
      </c>
      <c r="E53" s="316" t="s">
        <v>2578</v>
      </c>
      <c r="F53" s="316" t="s">
        <v>2579</v>
      </c>
      <c r="G53" s="316" t="s">
        <v>2580</v>
      </c>
      <c r="H53" s="316" t="s">
        <v>2581</v>
      </c>
      <c r="I53" s="316" t="s">
        <v>2582</v>
      </c>
      <c r="J53" s="316" t="s">
        <v>2583</v>
      </c>
      <c r="K53" s="316" t="s">
        <v>2584</v>
      </c>
      <c r="L53" s="316" t="s">
        <v>2585</v>
      </c>
      <c r="N53" s="316" t="s">
        <v>2591</v>
      </c>
    </row>
    <row r="54" spans="2:15" x14ac:dyDescent="0.25">
      <c r="C54" s="320"/>
      <c r="D54" s="320"/>
      <c r="E54" s="320"/>
      <c r="F54" s="320"/>
      <c r="G54" s="320"/>
      <c r="H54" s="320"/>
      <c r="I54" s="320"/>
      <c r="J54" s="320"/>
      <c r="K54" s="320"/>
      <c r="L54" s="320"/>
      <c r="M54" s="235"/>
      <c r="N54" s="235"/>
      <c r="O54" s="235"/>
    </row>
    <row r="55" spans="2:15" x14ac:dyDescent="0.25">
      <c r="B55" s="309" t="s">
        <v>2537</v>
      </c>
      <c r="C55" s="454">
        <v>2.09</v>
      </c>
      <c r="D55" s="454">
        <v>7.85</v>
      </c>
      <c r="E55" s="454">
        <v>13.44</v>
      </c>
      <c r="F55" s="454">
        <v>7.15</v>
      </c>
      <c r="G55" s="454">
        <v>4.79</v>
      </c>
      <c r="H55" s="454">
        <v>1.96</v>
      </c>
      <c r="I55" s="454">
        <v>0.86899999999999999</v>
      </c>
      <c r="J55" s="454">
        <v>0.49930000000000002</v>
      </c>
      <c r="K55" s="454">
        <v>0.26319999999999999</v>
      </c>
      <c r="L55" s="454">
        <v>0.36109999999999998</v>
      </c>
      <c r="M55" s="235"/>
      <c r="N55" s="460">
        <v>0.54069999999999996</v>
      </c>
      <c r="O55" s="235"/>
    </row>
    <row r="56" spans="2:15" x14ac:dyDescent="0.25">
      <c r="B56" s="309" t="s">
        <v>2538</v>
      </c>
      <c r="C56" s="454">
        <v>0.2046</v>
      </c>
      <c r="D56" s="454">
        <v>1.0900000000000001</v>
      </c>
      <c r="E56" s="454">
        <v>1.1200000000000001</v>
      </c>
      <c r="F56" s="454">
        <v>0.1855</v>
      </c>
      <c r="G56" s="454">
        <v>8.7400000000000005E-2</v>
      </c>
      <c r="H56" s="454">
        <v>8.0999999999999996E-3</v>
      </c>
      <c r="I56" s="454">
        <v>1.6000000000000001E-3</v>
      </c>
      <c r="J56" s="454">
        <v>2.0999999999999999E-3</v>
      </c>
      <c r="K56" s="454">
        <v>0</v>
      </c>
      <c r="L56" s="454">
        <v>1.4E-3</v>
      </c>
      <c r="M56" s="235"/>
      <c r="N56" s="460">
        <v>0.41089999999999999</v>
      </c>
      <c r="O56" s="235"/>
    </row>
    <row r="57" spans="2:15" x14ac:dyDescent="0.25">
      <c r="B57" s="309" t="s">
        <v>2539</v>
      </c>
      <c r="C57" s="454">
        <v>0</v>
      </c>
      <c r="D57" s="454">
        <v>0</v>
      </c>
      <c r="E57" s="454">
        <v>0</v>
      </c>
      <c r="F57" s="454">
        <v>0</v>
      </c>
      <c r="G57" s="454">
        <v>0</v>
      </c>
      <c r="H57" s="454">
        <v>0</v>
      </c>
      <c r="I57" s="454">
        <v>0</v>
      </c>
      <c r="J57" s="454">
        <v>0</v>
      </c>
      <c r="K57" s="454">
        <v>0</v>
      </c>
      <c r="L57" s="454">
        <v>0</v>
      </c>
      <c r="M57" s="235"/>
      <c r="N57" s="460">
        <v>0</v>
      </c>
      <c r="O57" s="235"/>
    </row>
    <row r="58" spans="2:15" x14ac:dyDescent="0.25">
      <c r="B58" s="309" t="s">
        <v>2540</v>
      </c>
      <c r="C58" s="454">
        <v>0</v>
      </c>
      <c r="D58" s="454">
        <v>0</v>
      </c>
      <c r="E58" s="454">
        <v>0</v>
      </c>
      <c r="F58" s="454">
        <v>0</v>
      </c>
      <c r="G58" s="454">
        <v>0</v>
      </c>
      <c r="H58" s="454">
        <v>0</v>
      </c>
      <c r="I58" s="454">
        <v>0</v>
      </c>
      <c r="J58" s="454">
        <v>0</v>
      </c>
      <c r="K58" s="454">
        <v>0</v>
      </c>
      <c r="L58" s="454">
        <v>0</v>
      </c>
      <c r="M58" s="235"/>
      <c r="N58" s="460">
        <v>0</v>
      </c>
      <c r="O58" s="235"/>
    </row>
    <row r="59" spans="2:15" x14ac:dyDescent="0.25">
      <c r="B59" s="309" t="s">
        <v>2541</v>
      </c>
      <c r="C59" s="454">
        <v>0</v>
      </c>
      <c r="D59" s="454">
        <v>0</v>
      </c>
      <c r="E59" s="454">
        <v>0</v>
      </c>
      <c r="F59" s="454">
        <v>0</v>
      </c>
      <c r="G59" s="454">
        <v>0</v>
      </c>
      <c r="H59" s="454">
        <v>0</v>
      </c>
      <c r="I59" s="454">
        <v>0</v>
      </c>
      <c r="J59" s="454">
        <v>0</v>
      </c>
      <c r="K59" s="454">
        <v>0</v>
      </c>
      <c r="L59" s="454">
        <v>0</v>
      </c>
      <c r="M59" s="235"/>
      <c r="N59" s="460">
        <v>0</v>
      </c>
      <c r="O59" s="235"/>
    </row>
    <row r="60" spans="2:15" ht="30" x14ac:dyDescent="0.25">
      <c r="B60" s="309" t="s">
        <v>2542</v>
      </c>
      <c r="C60" s="454">
        <v>0</v>
      </c>
      <c r="D60" s="454">
        <v>0</v>
      </c>
      <c r="E60" s="454">
        <v>0</v>
      </c>
      <c r="F60" s="454">
        <v>0</v>
      </c>
      <c r="G60" s="454">
        <v>0</v>
      </c>
      <c r="H60" s="454">
        <v>0</v>
      </c>
      <c r="I60" s="454">
        <v>0</v>
      </c>
      <c r="J60" s="454">
        <v>0</v>
      </c>
      <c r="K60" s="454">
        <v>0</v>
      </c>
      <c r="L60" s="454">
        <v>0</v>
      </c>
      <c r="M60" s="235"/>
      <c r="N60" s="460">
        <v>0</v>
      </c>
      <c r="O60" s="235"/>
    </row>
    <row r="61" spans="2:15" x14ac:dyDescent="0.25">
      <c r="B61" s="309" t="s">
        <v>2543</v>
      </c>
      <c r="C61" s="454">
        <v>0</v>
      </c>
      <c r="D61" s="454">
        <v>0</v>
      </c>
      <c r="E61" s="454">
        <v>0</v>
      </c>
      <c r="F61" s="454">
        <v>0</v>
      </c>
      <c r="G61" s="454">
        <v>0</v>
      </c>
      <c r="H61" s="454">
        <v>0</v>
      </c>
      <c r="I61" s="454">
        <v>0</v>
      </c>
      <c r="J61" s="454">
        <v>0</v>
      </c>
      <c r="K61" s="454">
        <v>0</v>
      </c>
      <c r="L61" s="454">
        <v>0</v>
      </c>
      <c r="M61" s="235"/>
      <c r="N61" s="460">
        <v>0</v>
      </c>
      <c r="O61" s="235"/>
    </row>
    <row r="62" spans="2:15" x14ac:dyDescent="0.25">
      <c r="B62" s="309" t="s">
        <v>2586</v>
      </c>
      <c r="C62" s="454">
        <v>0</v>
      </c>
      <c r="D62" s="454">
        <v>0</v>
      </c>
      <c r="E62" s="454">
        <v>0</v>
      </c>
      <c r="F62" s="454">
        <v>0</v>
      </c>
      <c r="G62" s="454">
        <v>0</v>
      </c>
      <c r="H62" s="454">
        <v>0</v>
      </c>
      <c r="I62" s="454">
        <v>0</v>
      </c>
      <c r="J62" s="454">
        <v>0</v>
      </c>
      <c r="K62" s="454">
        <v>0</v>
      </c>
      <c r="L62" s="454">
        <v>0</v>
      </c>
      <c r="M62" s="235"/>
      <c r="N62" s="460">
        <v>0</v>
      </c>
      <c r="O62" s="235"/>
    </row>
    <row r="63" spans="2:15" ht="30" x14ac:dyDescent="0.25">
      <c r="B63" s="309" t="s">
        <v>2587</v>
      </c>
      <c r="C63" s="454">
        <v>0</v>
      </c>
      <c r="D63" s="454">
        <v>0</v>
      </c>
      <c r="E63" s="454">
        <v>0</v>
      </c>
      <c r="F63" s="454">
        <v>0</v>
      </c>
      <c r="G63" s="454">
        <v>0</v>
      </c>
      <c r="H63" s="454">
        <v>0</v>
      </c>
      <c r="I63" s="454">
        <v>0</v>
      </c>
      <c r="J63" s="454">
        <v>0</v>
      </c>
      <c r="K63" s="454">
        <v>0</v>
      </c>
      <c r="L63" s="454">
        <v>0</v>
      </c>
      <c r="M63" s="235"/>
      <c r="N63" s="460">
        <v>0</v>
      </c>
      <c r="O63" s="235"/>
    </row>
    <row r="64" spans="2:15" x14ac:dyDescent="0.25">
      <c r="B64" s="309" t="s">
        <v>92</v>
      </c>
      <c r="C64" s="454">
        <v>4.4000000000000003E-3</v>
      </c>
      <c r="D64" s="454">
        <v>1.5800000000000002E-2</v>
      </c>
      <c r="E64" s="454">
        <v>3.3700000000000001E-2</v>
      </c>
      <c r="F64" s="454">
        <v>2.5100000000000001E-2</v>
      </c>
      <c r="G64" s="454">
        <v>1.8599999999999998E-2</v>
      </c>
      <c r="H64" s="454">
        <v>2.5899999999999999E-2</v>
      </c>
      <c r="I64" s="454">
        <v>0</v>
      </c>
      <c r="J64" s="454">
        <v>0</v>
      </c>
      <c r="K64" s="454">
        <v>0</v>
      </c>
      <c r="L64" s="454">
        <v>0</v>
      </c>
      <c r="M64" s="235"/>
      <c r="N64" s="460">
        <v>0.58579999999999999</v>
      </c>
      <c r="O64" s="235"/>
    </row>
    <row r="65" spans="2:15" x14ac:dyDescent="0.25">
      <c r="C65" s="319"/>
      <c r="D65" s="319"/>
      <c r="E65" s="319"/>
      <c r="F65" s="319"/>
      <c r="G65" s="319"/>
      <c r="H65" s="319"/>
      <c r="I65" s="319"/>
      <c r="J65" s="319"/>
      <c r="K65" s="319"/>
      <c r="L65" s="319"/>
      <c r="M65" s="235"/>
      <c r="N65" s="235"/>
      <c r="O65" s="235"/>
    </row>
    <row r="66" spans="2:15" x14ac:dyDescent="0.25">
      <c r="B66" s="300" t="s">
        <v>94</v>
      </c>
      <c r="C66" s="455">
        <v>2.2999999999999998</v>
      </c>
      <c r="D66" s="455">
        <v>8.9600000000000009</v>
      </c>
      <c r="E66" s="455">
        <v>14.59</v>
      </c>
      <c r="F66" s="455">
        <v>7.36</v>
      </c>
      <c r="G66" s="455">
        <v>4.8899999999999997</v>
      </c>
      <c r="H66" s="455">
        <v>2</v>
      </c>
      <c r="I66" s="455">
        <v>0.87060000000000004</v>
      </c>
      <c r="J66" s="455">
        <v>0.50139999999999996</v>
      </c>
      <c r="K66" s="455">
        <v>0.26319999999999999</v>
      </c>
      <c r="L66" s="455">
        <v>0.36249999999999999</v>
      </c>
      <c r="M66" s="235"/>
      <c r="N66" s="461">
        <v>0.53249999999999997</v>
      </c>
      <c r="O66" s="235"/>
    </row>
    <row r="67" spans="2:15" x14ac:dyDescent="0.25">
      <c r="C67" s="235"/>
      <c r="D67" s="235"/>
      <c r="E67" s="235"/>
      <c r="F67" s="235"/>
      <c r="G67" s="235"/>
      <c r="H67" s="235"/>
      <c r="I67" s="235"/>
      <c r="J67" s="235"/>
      <c r="K67" s="235"/>
      <c r="L67" s="235"/>
      <c r="M67" s="235"/>
      <c r="N67" s="235"/>
      <c r="O67" s="235"/>
    </row>
    <row r="71" spans="2:15" ht="15.75" x14ac:dyDescent="0.25">
      <c r="B71" s="285" t="s">
        <v>2592</v>
      </c>
    </row>
    <row r="72" spans="2:15" ht="3.75" customHeight="1" x14ac:dyDescent="0.25">
      <c r="B72" s="285"/>
    </row>
    <row r="73" spans="2:15" x14ac:dyDescent="0.25">
      <c r="B73" s="322" t="s">
        <v>2593</v>
      </c>
      <c r="C73" s="323"/>
      <c r="D73" s="323"/>
      <c r="E73" s="324"/>
      <c r="F73" s="324"/>
      <c r="G73" s="324"/>
      <c r="H73" s="324"/>
      <c r="I73" s="324"/>
      <c r="J73" s="324"/>
      <c r="K73" s="324"/>
      <c r="L73" s="324"/>
      <c r="M73" s="235"/>
      <c r="N73" s="324"/>
    </row>
    <row r="74" spans="2:15" x14ac:dyDescent="0.25">
      <c r="B74" s="241"/>
      <c r="C74" s="491" t="s">
        <v>2575</v>
      </c>
      <c r="D74" s="491"/>
      <c r="E74" s="491"/>
      <c r="F74" s="491"/>
      <c r="G74" s="491"/>
      <c r="H74" s="491"/>
      <c r="I74" s="491"/>
      <c r="J74" s="491"/>
      <c r="K74" s="491"/>
      <c r="L74" s="491"/>
      <c r="M74" s="235"/>
      <c r="N74" s="241"/>
    </row>
    <row r="75" spans="2:15" x14ac:dyDescent="0.25">
      <c r="B75" s="241"/>
      <c r="C75" s="325" t="s">
        <v>2576</v>
      </c>
      <c r="D75" s="325" t="s">
        <v>2577</v>
      </c>
      <c r="E75" s="325" t="s">
        <v>2578</v>
      </c>
      <c r="F75" s="325" t="s">
        <v>2579</v>
      </c>
      <c r="G75" s="325" t="s">
        <v>2580</v>
      </c>
      <c r="H75" s="325" t="s">
        <v>2581</v>
      </c>
      <c r="I75" s="325" t="s">
        <v>2582</v>
      </c>
      <c r="J75" s="325" t="s">
        <v>2583</v>
      </c>
      <c r="K75" s="325" t="s">
        <v>2584</v>
      </c>
      <c r="L75" s="325" t="s">
        <v>2585</v>
      </c>
      <c r="M75" s="235"/>
      <c r="N75" s="325" t="s">
        <v>2591</v>
      </c>
    </row>
    <row r="76" spans="2:15" x14ac:dyDescent="0.25">
      <c r="B76" s="235"/>
      <c r="C76" s="320"/>
      <c r="D76" s="320"/>
      <c r="E76" s="320"/>
      <c r="F76" s="320"/>
      <c r="G76" s="320"/>
      <c r="H76" s="320"/>
      <c r="I76" s="320"/>
      <c r="J76" s="320"/>
      <c r="K76" s="320"/>
      <c r="L76" s="320"/>
      <c r="M76" s="235"/>
      <c r="N76" s="235"/>
    </row>
    <row r="77" spans="2:15" x14ac:dyDescent="0.25">
      <c r="B77" s="326" t="s">
        <v>2537</v>
      </c>
      <c r="C77" s="458">
        <v>4.9700000000000001E-2</v>
      </c>
      <c r="D77" s="458">
        <v>0.1865</v>
      </c>
      <c r="E77" s="458">
        <v>0.31919999999999998</v>
      </c>
      <c r="F77" s="458">
        <v>0.16980000000000001</v>
      </c>
      <c r="G77" s="458">
        <v>0.1137</v>
      </c>
      <c r="H77" s="458">
        <v>4.6600000000000003E-2</v>
      </c>
      <c r="I77" s="458">
        <v>2.06E-2</v>
      </c>
      <c r="J77" s="458">
        <v>1.1900000000000001E-2</v>
      </c>
      <c r="K77" s="458">
        <v>6.3E-3</v>
      </c>
      <c r="L77" s="458">
        <v>8.6E-3</v>
      </c>
      <c r="M77" s="235"/>
      <c r="N77" s="460">
        <v>0.54069999999999996</v>
      </c>
    </row>
    <row r="78" spans="2:15" x14ac:dyDescent="0.25">
      <c r="B78" s="326" t="s">
        <v>2538</v>
      </c>
      <c r="C78" s="458">
        <v>4.8999999999999998E-3</v>
      </c>
      <c r="D78" s="458">
        <v>2.5999999999999999E-2</v>
      </c>
      <c r="E78" s="458">
        <v>2.6700000000000002E-2</v>
      </c>
      <c r="F78" s="458">
        <v>4.4000000000000003E-3</v>
      </c>
      <c r="G78" s="458">
        <v>2.0999999999999999E-3</v>
      </c>
      <c r="H78" s="458">
        <v>2.0000000000000001E-4</v>
      </c>
      <c r="I78" s="458">
        <v>0</v>
      </c>
      <c r="J78" s="458">
        <v>1E-4</v>
      </c>
      <c r="K78" s="458">
        <v>0</v>
      </c>
      <c r="L78" s="458">
        <v>0</v>
      </c>
      <c r="M78" s="235"/>
      <c r="N78" s="460">
        <v>0.41089999999999999</v>
      </c>
    </row>
    <row r="79" spans="2:15" x14ac:dyDescent="0.25">
      <c r="B79" s="326" t="s">
        <v>2539</v>
      </c>
      <c r="C79" s="458">
        <v>0</v>
      </c>
      <c r="D79" s="458">
        <v>0</v>
      </c>
      <c r="E79" s="458">
        <v>0</v>
      </c>
      <c r="F79" s="458">
        <v>0</v>
      </c>
      <c r="G79" s="458">
        <v>0</v>
      </c>
      <c r="H79" s="458">
        <v>0</v>
      </c>
      <c r="I79" s="458">
        <v>0</v>
      </c>
      <c r="J79" s="458">
        <v>0</v>
      </c>
      <c r="K79" s="458">
        <v>0</v>
      </c>
      <c r="L79" s="458">
        <v>0</v>
      </c>
      <c r="M79" s="235"/>
      <c r="N79" s="460">
        <v>0</v>
      </c>
    </row>
    <row r="80" spans="2:15" x14ac:dyDescent="0.25">
      <c r="B80" s="326" t="s">
        <v>2540</v>
      </c>
      <c r="C80" s="458">
        <v>0</v>
      </c>
      <c r="D80" s="458">
        <v>0</v>
      </c>
      <c r="E80" s="458">
        <v>0</v>
      </c>
      <c r="F80" s="458">
        <v>0</v>
      </c>
      <c r="G80" s="458">
        <v>0</v>
      </c>
      <c r="H80" s="458">
        <v>0</v>
      </c>
      <c r="I80" s="458">
        <v>0</v>
      </c>
      <c r="J80" s="458">
        <v>0</v>
      </c>
      <c r="K80" s="458">
        <v>0</v>
      </c>
      <c r="L80" s="458">
        <v>0</v>
      </c>
      <c r="M80" s="235"/>
      <c r="N80" s="460">
        <v>0</v>
      </c>
    </row>
    <row r="81" spans="2:14" x14ac:dyDescent="0.25">
      <c r="B81" s="326" t="s">
        <v>2541</v>
      </c>
      <c r="C81" s="458">
        <v>0</v>
      </c>
      <c r="D81" s="458">
        <v>0</v>
      </c>
      <c r="E81" s="458">
        <v>0</v>
      </c>
      <c r="F81" s="458">
        <v>0</v>
      </c>
      <c r="G81" s="458">
        <v>0</v>
      </c>
      <c r="H81" s="458">
        <v>0</v>
      </c>
      <c r="I81" s="458">
        <v>0</v>
      </c>
      <c r="J81" s="458">
        <v>0</v>
      </c>
      <c r="K81" s="458">
        <v>0</v>
      </c>
      <c r="L81" s="458">
        <v>0</v>
      </c>
      <c r="M81" s="235"/>
      <c r="N81" s="460">
        <v>0</v>
      </c>
    </row>
    <row r="82" spans="2:14" ht="30" x14ac:dyDescent="0.25">
      <c r="B82" s="326" t="s">
        <v>2542</v>
      </c>
      <c r="C82" s="458">
        <v>0</v>
      </c>
      <c r="D82" s="458">
        <v>0</v>
      </c>
      <c r="E82" s="458">
        <v>0</v>
      </c>
      <c r="F82" s="458">
        <v>0</v>
      </c>
      <c r="G82" s="458">
        <v>0</v>
      </c>
      <c r="H82" s="458">
        <v>0</v>
      </c>
      <c r="I82" s="458">
        <v>0</v>
      </c>
      <c r="J82" s="458">
        <v>0</v>
      </c>
      <c r="K82" s="458">
        <v>0</v>
      </c>
      <c r="L82" s="458">
        <v>0</v>
      </c>
      <c r="M82" s="235"/>
      <c r="N82" s="460">
        <v>0</v>
      </c>
    </row>
    <row r="83" spans="2:14" x14ac:dyDescent="0.25">
      <c r="B83" s="326" t="s">
        <v>2543</v>
      </c>
      <c r="C83" s="458">
        <v>0</v>
      </c>
      <c r="D83" s="458">
        <v>0</v>
      </c>
      <c r="E83" s="458">
        <v>0</v>
      </c>
      <c r="F83" s="458">
        <v>0</v>
      </c>
      <c r="G83" s="458">
        <v>0</v>
      </c>
      <c r="H83" s="458">
        <v>0</v>
      </c>
      <c r="I83" s="458">
        <v>0</v>
      </c>
      <c r="J83" s="458">
        <v>0</v>
      </c>
      <c r="K83" s="458">
        <v>0</v>
      </c>
      <c r="L83" s="458">
        <v>0</v>
      </c>
      <c r="M83" s="235"/>
      <c r="N83" s="460">
        <v>0</v>
      </c>
    </row>
    <row r="84" spans="2:14" x14ac:dyDescent="0.25">
      <c r="B84" s="326" t="s">
        <v>2586</v>
      </c>
      <c r="C84" s="458">
        <v>0</v>
      </c>
      <c r="D84" s="458">
        <v>0</v>
      </c>
      <c r="E84" s="458">
        <v>0</v>
      </c>
      <c r="F84" s="458">
        <v>0</v>
      </c>
      <c r="G84" s="458">
        <v>0</v>
      </c>
      <c r="H84" s="458">
        <v>0</v>
      </c>
      <c r="I84" s="458">
        <v>0</v>
      </c>
      <c r="J84" s="458">
        <v>0</v>
      </c>
      <c r="K84" s="458">
        <v>0</v>
      </c>
      <c r="L84" s="458">
        <v>0</v>
      </c>
      <c r="M84" s="235"/>
      <c r="N84" s="460">
        <v>0</v>
      </c>
    </row>
    <row r="85" spans="2:14" ht="30" x14ac:dyDescent="0.25">
      <c r="B85" s="326" t="s">
        <v>2587</v>
      </c>
      <c r="C85" s="458">
        <v>0</v>
      </c>
      <c r="D85" s="458">
        <v>0</v>
      </c>
      <c r="E85" s="458">
        <v>0</v>
      </c>
      <c r="F85" s="458">
        <v>0</v>
      </c>
      <c r="G85" s="458">
        <v>0</v>
      </c>
      <c r="H85" s="458">
        <v>0</v>
      </c>
      <c r="I85" s="458">
        <v>0</v>
      </c>
      <c r="J85" s="458">
        <v>0</v>
      </c>
      <c r="K85" s="458">
        <v>0</v>
      </c>
      <c r="L85" s="458">
        <v>0</v>
      </c>
      <c r="M85" s="235"/>
      <c r="N85" s="460">
        <v>0</v>
      </c>
    </row>
    <row r="86" spans="2:14" x14ac:dyDescent="0.25">
      <c r="B86" s="326" t="s">
        <v>92</v>
      </c>
      <c r="C86" s="458">
        <v>1E-4</v>
      </c>
      <c r="D86" s="458">
        <v>4.0000000000000002E-4</v>
      </c>
      <c r="E86" s="458">
        <v>8.0000000000000004E-4</v>
      </c>
      <c r="F86" s="458">
        <v>5.9999999999999995E-4</v>
      </c>
      <c r="G86" s="458">
        <v>4.0000000000000002E-4</v>
      </c>
      <c r="H86" s="458">
        <v>5.9999999999999995E-4</v>
      </c>
      <c r="I86" s="458">
        <v>0</v>
      </c>
      <c r="J86" s="458">
        <v>0</v>
      </c>
      <c r="K86" s="458">
        <v>0</v>
      </c>
      <c r="L86" s="458">
        <v>0</v>
      </c>
      <c r="M86" s="235"/>
      <c r="N86" s="460">
        <v>0.58579999999999999</v>
      </c>
    </row>
    <row r="87" spans="2:14" x14ac:dyDescent="0.25">
      <c r="B87" s="235"/>
      <c r="C87" s="249"/>
      <c r="D87" s="249"/>
      <c r="E87" s="249"/>
      <c r="F87" s="249"/>
      <c r="G87" s="249"/>
      <c r="H87" s="249"/>
      <c r="I87" s="249"/>
      <c r="J87" s="249"/>
      <c r="K87" s="249"/>
      <c r="L87" s="249"/>
      <c r="M87" s="235"/>
      <c r="N87" s="235"/>
    </row>
    <row r="88" spans="2:14" x14ac:dyDescent="0.25">
      <c r="B88" s="291" t="s">
        <v>94</v>
      </c>
      <c r="C88" s="459">
        <v>5.4699999999999999E-2</v>
      </c>
      <c r="D88" s="459">
        <v>0.21279999999999999</v>
      </c>
      <c r="E88" s="459">
        <v>0.34660000000000002</v>
      </c>
      <c r="F88" s="459">
        <v>0.17480000000000001</v>
      </c>
      <c r="G88" s="459">
        <v>0.1162</v>
      </c>
      <c r="H88" s="459">
        <v>4.7399999999999998E-2</v>
      </c>
      <c r="I88" s="459">
        <v>2.07E-2</v>
      </c>
      <c r="J88" s="459">
        <v>1.1900000000000001E-2</v>
      </c>
      <c r="K88" s="459">
        <v>6.3E-3</v>
      </c>
      <c r="L88" s="459">
        <v>8.6E-3</v>
      </c>
      <c r="M88" s="235"/>
      <c r="N88" s="461">
        <v>0.53249999999999997</v>
      </c>
    </row>
    <row r="93" spans="2:14" ht="15.75" x14ac:dyDescent="0.25">
      <c r="B93" s="285" t="s">
        <v>2594</v>
      </c>
    </row>
    <row r="94" spans="2:14" ht="3.75" customHeight="1" x14ac:dyDescent="0.25">
      <c r="B94" s="285"/>
    </row>
    <row r="95" spans="2:14" x14ac:dyDescent="0.25">
      <c r="B95" s="312" t="s">
        <v>2595</v>
      </c>
      <c r="C95" s="313"/>
      <c r="D95" s="313"/>
      <c r="E95" s="315"/>
      <c r="F95" s="315"/>
      <c r="G95" s="315"/>
      <c r="H95" s="315"/>
      <c r="I95" s="315"/>
      <c r="J95" s="315"/>
      <c r="K95" s="315"/>
      <c r="L95" s="315"/>
      <c r="N95" s="315"/>
    </row>
    <row r="96" spans="2:14" x14ac:dyDescent="0.25">
      <c r="B96" s="232"/>
      <c r="C96" s="490" t="s">
        <v>2596</v>
      </c>
      <c r="D96" s="490"/>
      <c r="E96" s="490"/>
      <c r="F96" s="490"/>
      <c r="G96" s="490"/>
      <c r="H96" s="490"/>
      <c r="I96" s="490"/>
      <c r="J96" s="490"/>
      <c r="K96" s="490"/>
      <c r="L96" s="490"/>
      <c r="M96" s="284"/>
    </row>
    <row r="97" spans="2:14" ht="54" customHeight="1" x14ac:dyDescent="0.25">
      <c r="B97" s="232"/>
      <c r="C97" s="316" t="s">
        <v>2576</v>
      </c>
      <c r="D97" s="316" t="s">
        <v>2577</v>
      </c>
      <c r="E97" s="316" t="s">
        <v>2578</v>
      </c>
      <c r="F97" s="316" t="s">
        <v>2579</v>
      </c>
      <c r="G97" s="316" t="s">
        <v>2580</v>
      </c>
      <c r="H97" s="316" t="s">
        <v>2581</v>
      </c>
      <c r="I97" s="316" t="s">
        <v>2582</v>
      </c>
      <c r="J97" s="316" t="s">
        <v>2583</v>
      </c>
      <c r="K97" s="316" t="s">
        <v>2584</v>
      </c>
      <c r="L97" s="316" t="s">
        <v>2585</v>
      </c>
      <c r="M97" s="327"/>
      <c r="N97" s="298" t="s">
        <v>2597</v>
      </c>
    </row>
    <row r="98" spans="2:14" x14ac:dyDescent="0.25">
      <c r="C98" s="318"/>
      <c r="D98" s="318"/>
      <c r="E98" s="318"/>
      <c r="F98" s="318"/>
      <c r="G98" s="318"/>
      <c r="H98" s="318"/>
      <c r="I98" s="318"/>
      <c r="J98" s="318"/>
      <c r="K98" s="318"/>
      <c r="L98" s="318"/>
      <c r="M98" s="328"/>
    </row>
    <row r="99" spans="2:14" x14ac:dyDescent="0.25">
      <c r="B99" s="309" t="s">
        <v>2556</v>
      </c>
      <c r="C99" s="329"/>
      <c r="D99" s="329"/>
      <c r="E99" s="329"/>
      <c r="F99" s="329"/>
      <c r="G99" s="329"/>
      <c r="H99" s="329"/>
      <c r="I99" s="329"/>
      <c r="J99" s="329"/>
      <c r="K99" s="329"/>
      <c r="L99" s="329"/>
      <c r="M99" s="330"/>
    </row>
    <row r="100" spans="2:14" x14ac:dyDescent="0.25">
      <c r="B100" s="309" t="s">
        <v>2557</v>
      </c>
      <c r="C100" s="329"/>
      <c r="D100" s="329"/>
      <c r="E100" s="329"/>
      <c r="F100" s="329"/>
      <c r="G100" s="329"/>
      <c r="H100" s="329"/>
      <c r="I100" s="329"/>
      <c r="J100" s="329"/>
      <c r="K100" s="329"/>
      <c r="L100" s="329"/>
      <c r="M100" s="330"/>
    </row>
    <row r="101" spans="2:14" x14ac:dyDescent="0.25">
      <c r="B101" s="309" t="s">
        <v>2558</v>
      </c>
      <c r="C101" s="329"/>
      <c r="D101" s="329"/>
      <c r="E101" s="329"/>
      <c r="F101" s="329"/>
      <c r="G101" s="329"/>
      <c r="H101" s="329"/>
      <c r="I101" s="329"/>
      <c r="J101" s="329"/>
      <c r="K101" s="329"/>
      <c r="L101" s="329"/>
      <c r="M101" s="330"/>
    </row>
    <row r="102" spans="2:14" x14ac:dyDescent="0.25">
      <c r="B102" s="309" t="s">
        <v>2559</v>
      </c>
      <c r="C102" s="329"/>
      <c r="D102" s="329"/>
      <c r="E102" s="329"/>
      <c r="F102" s="329"/>
      <c r="G102" s="329"/>
      <c r="H102" s="329"/>
      <c r="I102" s="329"/>
      <c r="J102" s="329"/>
      <c r="K102" s="329"/>
      <c r="L102" s="329"/>
      <c r="M102" s="330"/>
    </row>
    <row r="103" spans="2:14" x14ac:dyDescent="0.25">
      <c r="B103" s="309" t="s">
        <v>2560</v>
      </c>
      <c r="C103" s="329"/>
      <c r="D103" s="329"/>
      <c r="E103" s="329"/>
      <c r="F103" s="329"/>
      <c r="G103" s="329"/>
      <c r="H103" s="329"/>
      <c r="I103" s="329"/>
      <c r="J103" s="329"/>
      <c r="K103" s="329"/>
      <c r="L103" s="329"/>
      <c r="M103" s="330"/>
    </row>
    <row r="104" spans="2:14" x14ac:dyDescent="0.25">
      <c r="B104" s="309" t="s">
        <v>2561</v>
      </c>
      <c r="C104" s="329"/>
      <c r="D104" s="329"/>
      <c r="E104" s="329"/>
      <c r="F104" s="329"/>
      <c r="G104" s="329"/>
      <c r="H104" s="329"/>
      <c r="I104" s="329"/>
      <c r="J104" s="329"/>
      <c r="K104" s="329"/>
      <c r="L104" s="329"/>
      <c r="M104" s="330"/>
    </row>
    <row r="105" spans="2:14" x14ac:dyDescent="0.25">
      <c r="B105" s="309" t="s">
        <v>2562</v>
      </c>
      <c r="C105" s="329"/>
      <c r="D105" s="329"/>
      <c r="E105" s="329"/>
      <c r="F105" s="329"/>
      <c r="G105" s="329"/>
      <c r="H105" s="329"/>
      <c r="I105" s="329"/>
      <c r="J105" s="329"/>
      <c r="K105" s="329"/>
      <c r="L105" s="329"/>
      <c r="M105" s="330"/>
    </row>
    <row r="106" spans="2:14" x14ac:dyDescent="0.25">
      <c r="B106" s="309" t="s">
        <v>2563</v>
      </c>
      <c r="C106" s="329"/>
      <c r="D106" s="329"/>
      <c r="E106" s="329"/>
      <c r="F106" s="329"/>
      <c r="G106" s="329"/>
      <c r="H106" s="329"/>
      <c r="I106" s="329"/>
      <c r="J106" s="329"/>
      <c r="K106" s="329"/>
      <c r="L106" s="329"/>
      <c r="M106" s="330"/>
    </row>
    <row r="107" spans="2:14" x14ac:dyDescent="0.25">
      <c r="B107" s="309" t="s">
        <v>2564</v>
      </c>
      <c r="C107" s="329"/>
      <c r="D107" s="329"/>
      <c r="E107" s="329"/>
      <c r="F107" s="329"/>
      <c r="G107" s="329"/>
      <c r="H107" s="329"/>
      <c r="I107" s="329"/>
      <c r="J107" s="329"/>
      <c r="K107" s="329"/>
      <c r="L107" s="329"/>
      <c r="M107" s="330"/>
    </row>
    <row r="108" spans="2:14" x14ac:dyDescent="0.25">
      <c r="B108" s="309" t="s">
        <v>2598</v>
      </c>
      <c r="C108" s="329"/>
      <c r="D108" s="329"/>
      <c r="E108" s="329"/>
      <c r="F108" s="329"/>
      <c r="G108" s="329"/>
      <c r="H108" s="329"/>
      <c r="I108" s="329"/>
      <c r="J108" s="329"/>
      <c r="K108" s="329"/>
      <c r="L108" s="329"/>
      <c r="M108" s="330"/>
    </row>
    <row r="109" spans="2:14" x14ac:dyDescent="0.25">
      <c r="B109" s="171" t="s">
        <v>92</v>
      </c>
      <c r="C109" s="329"/>
      <c r="D109" s="329"/>
      <c r="E109" s="329"/>
      <c r="F109" s="329"/>
      <c r="G109" s="329"/>
      <c r="H109" s="329"/>
      <c r="I109" s="329"/>
      <c r="J109" s="329"/>
      <c r="K109" s="329"/>
      <c r="L109" s="329"/>
      <c r="M109" s="330"/>
    </row>
    <row r="110" spans="2:14" x14ac:dyDescent="0.25">
      <c r="B110" s="300" t="s">
        <v>94</v>
      </c>
      <c r="C110" s="331"/>
      <c r="D110" s="331"/>
      <c r="E110" s="331"/>
      <c r="F110" s="331"/>
      <c r="G110" s="331"/>
      <c r="H110" s="331"/>
      <c r="I110" s="331"/>
      <c r="J110" s="331"/>
      <c r="K110" s="331"/>
      <c r="L110" s="331"/>
      <c r="N110" s="331"/>
    </row>
    <row r="115" spans="2:14" ht="15.75" x14ac:dyDescent="0.25">
      <c r="B115" s="285" t="s">
        <v>2599</v>
      </c>
    </row>
    <row r="116" spans="2:14" ht="3.75" customHeight="1" x14ac:dyDescent="0.25">
      <c r="B116" s="285"/>
    </row>
    <row r="117" spans="2:14" x14ac:dyDescent="0.25">
      <c r="B117" s="312" t="s">
        <v>2600</v>
      </c>
      <c r="C117" s="313"/>
      <c r="D117" s="313"/>
      <c r="E117" s="315"/>
      <c r="F117" s="315"/>
      <c r="G117" s="315"/>
      <c r="H117" s="315"/>
      <c r="I117" s="315"/>
      <c r="J117" s="315"/>
      <c r="K117" s="315"/>
      <c r="L117" s="315"/>
      <c r="N117" s="315"/>
    </row>
    <row r="118" spans="2:14" x14ac:dyDescent="0.25">
      <c r="B118" s="232"/>
      <c r="C118" s="490" t="s">
        <v>2575</v>
      </c>
      <c r="D118" s="490"/>
      <c r="E118" s="490"/>
      <c r="F118" s="490"/>
      <c r="G118" s="490"/>
      <c r="H118" s="490"/>
      <c r="I118" s="490"/>
      <c r="J118" s="490"/>
      <c r="K118" s="490"/>
      <c r="L118" s="490"/>
      <c r="M118" s="284"/>
    </row>
    <row r="119" spans="2:14" ht="45" x14ac:dyDescent="0.25">
      <c r="B119" s="232"/>
      <c r="C119" s="316" t="s">
        <v>2576</v>
      </c>
      <c r="D119" s="316" t="s">
        <v>2577</v>
      </c>
      <c r="E119" s="316" t="s">
        <v>2578</v>
      </c>
      <c r="F119" s="316" t="s">
        <v>2579</v>
      </c>
      <c r="G119" s="316" t="s">
        <v>2580</v>
      </c>
      <c r="H119" s="316" t="s">
        <v>2581</v>
      </c>
      <c r="I119" s="316" t="s">
        <v>2582</v>
      </c>
      <c r="J119" s="316" t="s">
        <v>2583</v>
      </c>
      <c r="K119" s="316" t="s">
        <v>2584</v>
      </c>
      <c r="L119" s="316" t="s">
        <v>2585</v>
      </c>
      <c r="M119" s="327"/>
      <c r="N119" s="298" t="s">
        <v>2597</v>
      </c>
    </row>
    <row r="120" spans="2:14" x14ac:dyDescent="0.25">
      <c r="C120" s="318"/>
      <c r="D120" s="318"/>
      <c r="E120" s="318"/>
      <c r="F120" s="318"/>
      <c r="G120" s="318"/>
      <c r="H120" s="318"/>
      <c r="I120" s="318"/>
      <c r="J120" s="318"/>
      <c r="K120" s="318"/>
      <c r="L120" s="318"/>
      <c r="M120" s="328"/>
    </row>
    <row r="121" spans="2:14" x14ac:dyDescent="0.25">
      <c r="B121" s="309" t="s">
        <v>2556</v>
      </c>
      <c r="C121" s="330"/>
      <c r="D121" s="330"/>
      <c r="E121" s="330"/>
      <c r="F121" s="330"/>
      <c r="G121" s="330"/>
      <c r="H121" s="330"/>
      <c r="I121" s="330"/>
      <c r="J121" s="330"/>
      <c r="K121" s="330"/>
      <c r="L121" s="330"/>
      <c r="M121" s="330"/>
    </row>
    <row r="122" spans="2:14" x14ac:dyDescent="0.25">
      <c r="B122" s="309" t="s">
        <v>2557</v>
      </c>
      <c r="C122" s="330"/>
      <c r="D122" s="330"/>
      <c r="E122" s="330"/>
      <c r="F122" s="330"/>
      <c r="G122" s="330"/>
      <c r="H122" s="330"/>
      <c r="I122" s="330"/>
      <c r="J122" s="330"/>
      <c r="K122" s="330"/>
      <c r="L122" s="330"/>
      <c r="M122" s="330"/>
    </row>
    <row r="123" spans="2:14" x14ac:dyDescent="0.25">
      <c r="B123" s="309" t="s">
        <v>2558</v>
      </c>
      <c r="C123" s="330"/>
      <c r="D123" s="330"/>
      <c r="E123" s="330"/>
      <c r="F123" s="330"/>
      <c r="G123" s="330"/>
      <c r="H123" s="330"/>
      <c r="I123" s="330"/>
      <c r="J123" s="330"/>
      <c r="K123" s="330"/>
      <c r="L123" s="330"/>
      <c r="M123" s="330"/>
    </row>
    <row r="124" spans="2:14" x14ac:dyDescent="0.25">
      <c r="B124" s="309" t="s">
        <v>2559</v>
      </c>
      <c r="C124" s="330"/>
      <c r="D124" s="330"/>
      <c r="E124" s="330"/>
      <c r="F124" s="330"/>
      <c r="G124" s="330"/>
      <c r="H124" s="330"/>
      <c r="I124" s="330"/>
      <c r="J124" s="330"/>
      <c r="K124" s="330"/>
      <c r="L124" s="330"/>
      <c r="M124" s="330"/>
    </row>
    <row r="125" spans="2:14" x14ac:dyDescent="0.25">
      <c r="B125" s="309" t="s">
        <v>2560</v>
      </c>
      <c r="C125" s="330"/>
      <c r="D125" s="330"/>
      <c r="E125" s="330"/>
      <c r="F125" s="330"/>
      <c r="G125" s="330"/>
      <c r="H125" s="330"/>
      <c r="I125" s="330"/>
      <c r="J125" s="330"/>
      <c r="K125" s="330"/>
      <c r="L125" s="330"/>
      <c r="M125" s="330"/>
    </row>
    <row r="126" spans="2:14" x14ac:dyDescent="0.25">
      <c r="B126" s="309" t="s">
        <v>2561</v>
      </c>
      <c r="C126" s="330"/>
      <c r="D126" s="330"/>
      <c r="E126" s="330"/>
      <c r="F126" s="330"/>
      <c r="G126" s="330"/>
      <c r="H126" s="330"/>
      <c r="I126" s="330"/>
      <c r="J126" s="330"/>
      <c r="K126" s="330"/>
      <c r="L126" s="330"/>
      <c r="M126" s="330"/>
    </row>
    <row r="127" spans="2:14" x14ac:dyDescent="0.25">
      <c r="B127" s="309" t="s">
        <v>2562</v>
      </c>
      <c r="C127" s="330"/>
      <c r="D127" s="330"/>
      <c r="E127" s="330"/>
      <c r="F127" s="330"/>
      <c r="G127" s="330"/>
      <c r="H127" s="330"/>
      <c r="I127" s="330"/>
      <c r="J127" s="330"/>
      <c r="K127" s="330"/>
      <c r="L127" s="330"/>
      <c r="M127" s="330"/>
    </row>
    <row r="128" spans="2:14" x14ac:dyDescent="0.25">
      <c r="B128" s="309" t="s">
        <v>2563</v>
      </c>
      <c r="C128" s="330"/>
      <c r="D128" s="330"/>
      <c r="E128" s="330"/>
      <c r="F128" s="330"/>
      <c r="G128" s="330"/>
      <c r="H128" s="330"/>
      <c r="I128" s="330"/>
      <c r="J128" s="330"/>
      <c r="K128" s="330"/>
      <c r="L128" s="330"/>
      <c r="M128" s="330"/>
    </row>
    <row r="129" spans="2:14" x14ac:dyDescent="0.25">
      <c r="B129" s="309" t="s">
        <v>2564</v>
      </c>
      <c r="C129" s="330"/>
      <c r="D129" s="330"/>
      <c r="E129" s="330"/>
      <c r="F129" s="330"/>
      <c r="G129" s="330"/>
      <c r="H129" s="330"/>
      <c r="I129" s="330"/>
      <c r="J129" s="330"/>
      <c r="K129" s="330"/>
      <c r="L129" s="330"/>
      <c r="M129" s="330"/>
    </row>
    <row r="130" spans="2:14" x14ac:dyDescent="0.25">
      <c r="B130" s="309" t="s">
        <v>2598</v>
      </c>
      <c r="C130" s="330"/>
      <c r="D130" s="330"/>
      <c r="E130" s="330"/>
      <c r="F130" s="330"/>
      <c r="G130" s="330"/>
      <c r="H130" s="330"/>
      <c r="I130" s="330"/>
      <c r="J130" s="330"/>
      <c r="K130" s="330"/>
      <c r="L130" s="330"/>
      <c r="M130" s="330"/>
    </row>
    <row r="131" spans="2:14" x14ac:dyDescent="0.25">
      <c r="B131" s="171" t="s">
        <v>92</v>
      </c>
      <c r="C131" s="330"/>
      <c r="D131" s="330"/>
      <c r="E131" s="330"/>
      <c r="F131" s="330"/>
      <c r="G131" s="330"/>
      <c r="H131" s="330"/>
      <c r="I131" s="330"/>
      <c r="J131" s="330"/>
      <c r="K131" s="330"/>
      <c r="L131" s="330"/>
      <c r="M131" s="330"/>
    </row>
    <row r="132" spans="2:14" x14ac:dyDescent="0.25">
      <c r="B132" s="300" t="s">
        <v>94</v>
      </c>
      <c r="C132" s="332"/>
      <c r="D132" s="332"/>
      <c r="E132" s="332"/>
      <c r="F132" s="332"/>
      <c r="G132" s="332"/>
      <c r="H132" s="332"/>
      <c r="I132" s="332"/>
      <c r="J132" s="332"/>
      <c r="K132" s="332"/>
      <c r="L132" s="332"/>
      <c r="N132" s="331"/>
    </row>
    <row r="137" spans="2:14" ht="15.75" x14ac:dyDescent="0.25">
      <c r="B137" s="285" t="s">
        <v>2601</v>
      </c>
    </row>
    <row r="138" spans="2:14" ht="3.75" customHeight="1" x14ac:dyDescent="0.25">
      <c r="B138" s="285"/>
    </row>
    <row r="139" spans="2:14" x14ac:dyDescent="0.25">
      <c r="B139" s="312" t="s">
        <v>2602</v>
      </c>
      <c r="C139" s="313"/>
      <c r="D139" s="313"/>
      <c r="E139" s="315"/>
      <c r="F139" s="315"/>
      <c r="G139" s="315"/>
      <c r="H139" s="315"/>
      <c r="I139" s="315"/>
      <c r="J139" s="315"/>
      <c r="K139" s="315"/>
      <c r="L139" s="315"/>
      <c r="N139" s="315"/>
    </row>
    <row r="140" spans="2:14" x14ac:dyDescent="0.25">
      <c r="B140" s="232"/>
      <c r="C140" s="490" t="s">
        <v>2596</v>
      </c>
      <c r="D140" s="490"/>
      <c r="E140" s="490"/>
      <c r="F140" s="490"/>
      <c r="G140" s="490"/>
      <c r="H140" s="490"/>
      <c r="I140" s="490"/>
      <c r="J140" s="490"/>
      <c r="K140" s="490"/>
      <c r="L140" s="490"/>
      <c r="M140" s="284"/>
    </row>
    <row r="141" spans="2:14" ht="45" x14ac:dyDescent="0.25">
      <c r="B141" s="232"/>
      <c r="C141" s="316" t="s">
        <v>2576</v>
      </c>
      <c r="D141" s="316" t="s">
        <v>2577</v>
      </c>
      <c r="E141" s="316" t="s">
        <v>2578</v>
      </c>
      <c r="F141" s="316" t="s">
        <v>2579</v>
      </c>
      <c r="G141" s="316" t="s">
        <v>2580</v>
      </c>
      <c r="H141" s="316" t="s">
        <v>2581</v>
      </c>
      <c r="I141" s="316" t="s">
        <v>2582</v>
      </c>
      <c r="J141" s="316" t="s">
        <v>2583</v>
      </c>
      <c r="K141" s="316" t="s">
        <v>2584</v>
      </c>
      <c r="L141" s="316" t="s">
        <v>2585</v>
      </c>
      <c r="M141" s="327"/>
      <c r="N141" s="298" t="s">
        <v>2597</v>
      </c>
    </row>
    <row r="142" spans="2:14" x14ac:dyDescent="0.25">
      <c r="C142" s="318"/>
      <c r="D142" s="318"/>
      <c r="E142" s="318"/>
      <c r="F142" s="318"/>
      <c r="G142" s="318"/>
      <c r="H142" s="318"/>
      <c r="I142" s="318"/>
      <c r="J142" s="318"/>
      <c r="K142" s="318"/>
      <c r="L142" s="318"/>
      <c r="M142" s="328"/>
    </row>
    <row r="143" spans="2:14" x14ac:dyDescent="0.25">
      <c r="B143" s="309" t="s">
        <v>2556</v>
      </c>
      <c r="C143" s="329"/>
      <c r="D143" s="329"/>
      <c r="E143" s="329"/>
      <c r="F143" s="329"/>
      <c r="G143" s="329"/>
      <c r="H143" s="329"/>
      <c r="I143" s="329"/>
      <c r="J143" s="329"/>
      <c r="K143" s="329"/>
      <c r="L143" s="329"/>
      <c r="M143" s="330"/>
    </row>
    <row r="144" spans="2:14" x14ac:dyDescent="0.25">
      <c r="B144" s="309" t="s">
        <v>2557</v>
      </c>
      <c r="C144" s="329"/>
      <c r="D144" s="329"/>
      <c r="E144" s="329"/>
      <c r="F144" s="329"/>
      <c r="G144" s="329"/>
      <c r="H144" s="329"/>
      <c r="I144" s="329"/>
      <c r="J144" s="329"/>
      <c r="K144" s="329"/>
      <c r="L144" s="329"/>
      <c r="M144" s="330"/>
    </row>
    <row r="145" spans="2:14" x14ac:dyDescent="0.25">
      <c r="B145" s="309" t="s">
        <v>2558</v>
      </c>
      <c r="C145" s="329"/>
      <c r="D145" s="329"/>
      <c r="E145" s="329"/>
      <c r="F145" s="329"/>
      <c r="G145" s="329"/>
      <c r="H145" s="329"/>
      <c r="I145" s="329"/>
      <c r="J145" s="329"/>
      <c r="K145" s="329"/>
      <c r="L145" s="329"/>
      <c r="M145" s="330"/>
    </row>
    <row r="146" spans="2:14" x14ac:dyDescent="0.25">
      <c r="B146" s="309" t="s">
        <v>2559</v>
      </c>
      <c r="C146" s="329"/>
      <c r="D146" s="329"/>
      <c r="E146" s="329"/>
      <c r="F146" s="329"/>
      <c r="G146" s="329"/>
      <c r="H146" s="329"/>
      <c r="I146" s="329"/>
      <c r="J146" s="329"/>
      <c r="K146" s="329"/>
      <c r="L146" s="329"/>
      <c r="M146" s="330"/>
    </row>
    <row r="147" spans="2:14" x14ac:dyDescent="0.25">
      <c r="B147" s="309" t="s">
        <v>2560</v>
      </c>
      <c r="C147" s="329"/>
      <c r="D147" s="329"/>
      <c r="E147" s="329"/>
      <c r="F147" s="329"/>
      <c r="G147" s="329"/>
      <c r="H147" s="329"/>
      <c r="I147" s="329"/>
      <c r="J147" s="329"/>
      <c r="K147" s="329"/>
      <c r="L147" s="329"/>
      <c r="M147" s="330"/>
    </row>
    <row r="148" spans="2:14" x14ac:dyDescent="0.25">
      <c r="B148" s="309" t="s">
        <v>2561</v>
      </c>
      <c r="C148" s="329"/>
      <c r="D148" s="329"/>
      <c r="E148" s="329"/>
      <c r="F148" s="329"/>
      <c r="G148" s="329"/>
      <c r="H148" s="329"/>
      <c r="I148" s="329"/>
      <c r="J148" s="329"/>
      <c r="K148" s="329"/>
      <c r="L148" s="329"/>
      <c r="M148" s="330"/>
    </row>
    <row r="149" spans="2:14" x14ac:dyDescent="0.25">
      <c r="B149" s="309" t="s">
        <v>2562</v>
      </c>
      <c r="C149" s="329"/>
      <c r="D149" s="329"/>
      <c r="E149" s="329"/>
      <c r="F149" s="329"/>
      <c r="G149" s="329"/>
      <c r="H149" s="329"/>
      <c r="I149" s="329"/>
      <c r="J149" s="329"/>
      <c r="K149" s="329"/>
      <c r="L149" s="329"/>
      <c r="M149" s="330"/>
    </row>
    <row r="150" spans="2:14" x14ac:dyDescent="0.25">
      <c r="B150" s="309" t="s">
        <v>2563</v>
      </c>
      <c r="C150" s="329"/>
      <c r="D150" s="329"/>
      <c r="E150" s="329"/>
      <c r="F150" s="329"/>
      <c r="G150" s="329"/>
      <c r="H150" s="329"/>
      <c r="I150" s="329"/>
      <c r="J150" s="329"/>
      <c r="K150" s="329"/>
      <c r="L150" s="329"/>
      <c r="M150" s="330"/>
    </row>
    <row r="151" spans="2:14" x14ac:dyDescent="0.25">
      <c r="B151" s="309" t="s">
        <v>2564</v>
      </c>
      <c r="C151" s="329"/>
      <c r="D151" s="329"/>
      <c r="E151" s="329"/>
      <c r="F151" s="329"/>
      <c r="G151" s="329"/>
      <c r="H151" s="329"/>
      <c r="I151" s="329"/>
      <c r="J151" s="329"/>
      <c r="K151" s="329"/>
      <c r="L151" s="329"/>
      <c r="M151" s="330"/>
    </row>
    <row r="152" spans="2:14" x14ac:dyDescent="0.25">
      <c r="B152" s="309" t="s">
        <v>2598</v>
      </c>
      <c r="C152" s="329"/>
      <c r="D152" s="329"/>
      <c r="E152" s="329"/>
      <c r="F152" s="329"/>
      <c r="G152" s="329"/>
      <c r="H152" s="329"/>
      <c r="I152" s="329"/>
      <c r="J152" s="329"/>
      <c r="K152" s="329"/>
      <c r="L152" s="329"/>
      <c r="M152" s="330"/>
    </row>
    <row r="153" spans="2:14" x14ac:dyDescent="0.25">
      <c r="B153" s="171" t="s">
        <v>92</v>
      </c>
      <c r="C153" s="329"/>
      <c r="D153" s="329"/>
      <c r="E153" s="329"/>
      <c r="F153" s="329"/>
      <c r="G153" s="329"/>
      <c r="H153" s="329"/>
      <c r="I153" s="329"/>
      <c r="J153" s="329"/>
      <c r="K153" s="329"/>
      <c r="L153" s="329"/>
      <c r="M153" s="330"/>
    </row>
    <row r="154" spans="2:14" x14ac:dyDescent="0.25">
      <c r="B154" s="300" t="s">
        <v>94</v>
      </c>
      <c r="C154" s="331"/>
      <c r="D154" s="331"/>
      <c r="E154" s="331"/>
      <c r="F154" s="331"/>
      <c r="G154" s="331"/>
      <c r="H154" s="331"/>
      <c r="I154" s="331"/>
      <c r="J154" s="331"/>
      <c r="K154" s="331"/>
      <c r="L154" s="331"/>
      <c r="N154" s="331"/>
    </row>
    <row r="159" spans="2:14" ht="15.75" x14ac:dyDescent="0.25">
      <c r="B159" s="285" t="s">
        <v>2603</v>
      </c>
    </row>
    <row r="160" spans="2:14" ht="3.75" customHeight="1" x14ac:dyDescent="0.25">
      <c r="B160" s="285"/>
    </row>
    <row r="161" spans="2:14" x14ac:dyDescent="0.25">
      <c r="B161" s="312" t="s">
        <v>2604</v>
      </c>
      <c r="C161" s="313"/>
      <c r="D161" s="313"/>
      <c r="E161" s="315"/>
      <c r="F161" s="315"/>
      <c r="G161" s="315"/>
      <c r="H161" s="315"/>
      <c r="I161" s="315"/>
      <c r="J161" s="315"/>
      <c r="K161" s="315"/>
      <c r="L161" s="315"/>
      <c r="N161" s="315"/>
    </row>
    <row r="162" spans="2:14" x14ac:dyDescent="0.25">
      <c r="B162" s="232"/>
      <c r="C162" s="490" t="s">
        <v>2575</v>
      </c>
      <c r="D162" s="490"/>
      <c r="E162" s="490"/>
      <c r="F162" s="490"/>
      <c r="G162" s="490"/>
      <c r="H162" s="490"/>
      <c r="I162" s="490"/>
      <c r="J162" s="490"/>
      <c r="K162" s="490"/>
      <c r="L162" s="490"/>
      <c r="M162" s="284"/>
    </row>
    <row r="163" spans="2:14" ht="45" x14ac:dyDescent="0.25">
      <c r="B163" s="232"/>
      <c r="C163" s="316" t="s">
        <v>2576</v>
      </c>
      <c r="D163" s="316" t="s">
        <v>2577</v>
      </c>
      <c r="E163" s="316" t="s">
        <v>2578</v>
      </c>
      <c r="F163" s="316" t="s">
        <v>2579</v>
      </c>
      <c r="G163" s="316" t="s">
        <v>2580</v>
      </c>
      <c r="H163" s="316" t="s">
        <v>2581</v>
      </c>
      <c r="I163" s="316" t="s">
        <v>2582</v>
      </c>
      <c r="J163" s="316" t="s">
        <v>2583</v>
      </c>
      <c r="K163" s="316" t="s">
        <v>2584</v>
      </c>
      <c r="L163" s="316" t="s">
        <v>2585</v>
      </c>
      <c r="M163" s="327"/>
      <c r="N163" s="298" t="s">
        <v>2597</v>
      </c>
    </row>
    <row r="164" spans="2:14" x14ac:dyDescent="0.25">
      <c r="C164" s="318"/>
      <c r="D164" s="318"/>
      <c r="E164" s="318"/>
      <c r="F164" s="318"/>
      <c r="G164" s="318"/>
      <c r="H164" s="318"/>
      <c r="I164" s="318"/>
      <c r="J164" s="318"/>
      <c r="K164" s="318"/>
      <c r="L164" s="318"/>
      <c r="M164" s="328"/>
    </row>
    <row r="165" spans="2:14" x14ac:dyDescent="0.25">
      <c r="B165" s="309" t="s">
        <v>2556</v>
      </c>
      <c r="C165" s="330"/>
      <c r="D165" s="330"/>
      <c r="E165" s="330"/>
      <c r="F165" s="330"/>
      <c r="G165" s="330"/>
      <c r="H165" s="330"/>
      <c r="I165" s="330"/>
      <c r="J165" s="330"/>
      <c r="K165" s="330"/>
      <c r="L165" s="330"/>
      <c r="M165" s="330"/>
    </row>
    <row r="166" spans="2:14" x14ac:dyDescent="0.25">
      <c r="B166" s="309" t="s">
        <v>2557</v>
      </c>
      <c r="C166" s="330"/>
      <c r="D166" s="330"/>
      <c r="E166" s="330"/>
      <c r="F166" s="330"/>
      <c r="G166" s="330"/>
      <c r="H166" s="330"/>
      <c r="I166" s="330"/>
      <c r="J166" s="330"/>
      <c r="K166" s="330"/>
      <c r="L166" s="330"/>
      <c r="M166" s="330"/>
    </row>
    <row r="167" spans="2:14" x14ac:dyDescent="0.25">
      <c r="B167" s="309" t="s">
        <v>2558</v>
      </c>
      <c r="C167" s="330"/>
      <c r="D167" s="330"/>
      <c r="E167" s="330"/>
      <c r="F167" s="330"/>
      <c r="G167" s="330"/>
      <c r="H167" s="330"/>
      <c r="I167" s="330"/>
      <c r="J167" s="330"/>
      <c r="K167" s="330"/>
      <c r="L167" s="330"/>
      <c r="M167" s="330"/>
    </row>
    <row r="168" spans="2:14" x14ac:dyDescent="0.25">
      <c r="B168" s="309" t="s">
        <v>2559</v>
      </c>
      <c r="C168" s="330"/>
      <c r="D168" s="330"/>
      <c r="E168" s="330"/>
      <c r="F168" s="330"/>
      <c r="G168" s="330"/>
      <c r="H168" s="330"/>
      <c r="I168" s="330"/>
      <c r="J168" s="330"/>
      <c r="K168" s="330"/>
      <c r="L168" s="330"/>
      <c r="M168" s="330"/>
    </row>
    <row r="169" spans="2:14" x14ac:dyDescent="0.25">
      <c r="B169" s="309" t="s">
        <v>2560</v>
      </c>
      <c r="C169" s="330"/>
      <c r="D169" s="330"/>
      <c r="E169" s="330"/>
      <c r="F169" s="330"/>
      <c r="G169" s="330"/>
      <c r="H169" s="330"/>
      <c r="I169" s="330"/>
      <c r="J169" s="330"/>
      <c r="K169" s="330"/>
      <c r="L169" s="330"/>
      <c r="M169" s="330"/>
    </row>
    <row r="170" spans="2:14" x14ac:dyDescent="0.25">
      <c r="B170" s="309" t="s">
        <v>2561</v>
      </c>
      <c r="C170" s="330"/>
      <c r="D170" s="330"/>
      <c r="E170" s="330"/>
      <c r="F170" s="330"/>
      <c r="G170" s="330"/>
      <c r="H170" s="330"/>
      <c r="I170" s="330"/>
      <c r="J170" s="330"/>
      <c r="K170" s="330"/>
      <c r="L170" s="330"/>
      <c r="M170" s="330"/>
    </row>
    <row r="171" spans="2:14" x14ac:dyDescent="0.25">
      <c r="B171" s="309" t="s">
        <v>2562</v>
      </c>
      <c r="C171" s="330"/>
      <c r="D171" s="330"/>
      <c r="E171" s="330"/>
      <c r="F171" s="330"/>
      <c r="G171" s="330"/>
      <c r="H171" s="330"/>
      <c r="I171" s="330"/>
      <c r="J171" s="330"/>
      <c r="K171" s="330"/>
      <c r="L171" s="330"/>
      <c r="M171" s="330"/>
    </row>
    <row r="172" spans="2:14" x14ac:dyDescent="0.25">
      <c r="B172" s="309" t="s">
        <v>2563</v>
      </c>
      <c r="C172" s="330"/>
      <c r="D172" s="330"/>
      <c r="E172" s="330"/>
      <c r="F172" s="330"/>
      <c r="G172" s="330"/>
      <c r="H172" s="330"/>
      <c r="I172" s="330"/>
      <c r="J172" s="330"/>
      <c r="K172" s="330"/>
      <c r="L172" s="330"/>
      <c r="M172" s="330"/>
    </row>
    <row r="173" spans="2:14" x14ac:dyDescent="0.25">
      <c r="B173" s="309" t="s">
        <v>2564</v>
      </c>
      <c r="C173" s="330"/>
      <c r="D173" s="330"/>
      <c r="E173" s="330"/>
      <c r="F173" s="330"/>
      <c r="G173" s="330"/>
      <c r="H173" s="330"/>
      <c r="I173" s="330"/>
      <c r="J173" s="330"/>
      <c r="K173" s="330"/>
      <c r="L173" s="330"/>
      <c r="M173" s="330"/>
    </row>
    <row r="174" spans="2:14" x14ac:dyDescent="0.25">
      <c r="B174" s="309" t="s">
        <v>2598</v>
      </c>
      <c r="C174" s="330"/>
      <c r="D174" s="330"/>
      <c r="E174" s="330"/>
      <c r="F174" s="330"/>
      <c r="G174" s="330"/>
      <c r="H174" s="330"/>
      <c r="I174" s="330"/>
      <c r="J174" s="330"/>
      <c r="K174" s="330"/>
      <c r="L174" s="330"/>
      <c r="M174" s="330"/>
    </row>
    <row r="175" spans="2:14" x14ac:dyDescent="0.25">
      <c r="B175" s="171" t="s">
        <v>92</v>
      </c>
      <c r="C175" s="330"/>
      <c r="D175" s="330"/>
      <c r="E175" s="330"/>
      <c r="F175" s="330"/>
      <c r="G175" s="330"/>
      <c r="H175" s="330"/>
      <c r="I175" s="330"/>
      <c r="J175" s="330"/>
      <c r="K175" s="330"/>
      <c r="L175" s="330"/>
      <c r="M175" s="330"/>
    </row>
    <row r="176" spans="2:14" x14ac:dyDescent="0.25">
      <c r="B176" s="300" t="s">
        <v>94</v>
      </c>
      <c r="C176" s="332"/>
      <c r="D176" s="332"/>
      <c r="E176" s="332"/>
      <c r="F176" s="332"/>
      <c r="G176" s="332"/>
      <c r="H176" s="332"/>
      <c r="I176" s="332"/>
      <c r="J176" s="332"/>
      <c r="K176" s="332"/>
      <c r="L176" s="332"/>
      <c r="N176" s="331"/>
    </row>
    <row r="179" spans="14:14" x14ac:dyDescent="0.25">
      <c r="N179" s="223" t="s">
        <v>2437</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A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5">
    <tabColor rgb="FF243386"/>
    <pageSetUpPr fitToPage="1"/>
  </sheetPr>
  <dimension ref="A5:T112"/>
  <sheetViews>
    <sheetView zoomScale="85" zoomScaleNormal="85" workbookViewId="0"/>
  </sheetViews>
  <sheetFormatPr defaultColWidth="9.140625" defaultRowHeight="15" x14ac:dyDescent="0.25"/>
  <cols>
    <col min="1" max="1" width="4.7109375" style="171" customWidth="1"/>
    <col min="2" max="2" width="30.28515625" style="171" customWidth="1"/>
    <col min="3" max="8" width="27.42578125" style="171" customWidth="1"/>
    <col min="9" max="9" width="25.7109375" style="171" customWidth="1"/>
    <col min="10" max="16384" width="9.140625" style="171"/>
  </cols>
  <sheetData>
    <row r="5" spans="2:9" ht="15.75" x14ac:dyDescent="0.25">
      <c r="B5" s="333" t="s">
        <v>2605</v>
      </c>
    </row>
    <row r="6" spans="2:9" ht="3.75" customHeight="1" x14ac:dyDescent="0.25">
      <c r="B6" s="285"/>
    </row>
    <row r="7" spans="2:9" x14ac:dyDescent="0.25">
      <c r="B7" s="312" t="s">
        <v>2359</v>
      </c>
      <c r="C7" s="312"/>
      <c r="D7" s="334"/>
      <c r="E7" s="334"/>
      <c r="F7" s="334"/>
      <c r="G7" s="334"/>
      <c r="H7" s="334"/>
      <c r="I7" s="334"/>
    </row>
    <row r="8" spans="2:9" x14ac:dyDescent="0.25">
      <c r="B8" s="232"/>
      <c r="C8" s="232"/>
      <c r="D8" s="232"/>
      <c r="E8" s="232"/>
      <c r="F8" s="232"/>
      <c r="G8" s="232"/>
      <c r="H8" s="232"/>
      <c r="I8" s="232"/>
    </row>
    <row r="9" spans="2:9" ht="30" x14ac:dyDescent="0.25">
      <c r="B9" s="232"/>
      <c r="C9" s="316" t="s">
        <v>2606</v>
      </c>
      <c r="D9" s="316" t="s">
        <v>2607</v>
      </c>
      <c r="E9" s="316" t="s">
        <v>2608</v>
      </c>
      <c r="F9" s="316" t="s">
        <v>2609</v>
      </c>
      <c r="G9" s="316" t="s">
        <v>2610</v>
      </c>
      <c r="H9" s="316" t="s">
        <v>2611</v>
      </c>
      <c r="I9" s="316" t="s">
        <v>94</v>
      </c>
    </row>
    <row r="11" spans="2:9" x14ac:dyDescent="0.25">
      <c r="B11" s="309" t="s">
        <v>2537</v>
      </c>
      <c r="C11" s="462">
        <v>19.170000000000002</v>
      </c>
      <c r="D11" s="462">
        <v>4.96</v>
      </c>
      <c r="E11" s="462">
        <v>2.0099999999999998</v>
      </c>
      <c r="F11" s="462">
        <v>6.16</v>
      </c>
      <c r="G11" s="462">
        <v>6.97</v>
      </c>
      <c r="H11" s="247"/>
      <c r="I11" s="462">
        <v>39.270000000000003</v>
      </c>
    </row>
    <row r="12" spans="2:9" x14ac:dyDescent="0.25">
      <c r="B12" s="309" t="s">
        <v>2538</v>
      </c>
      <c r="C12" s="462">
        <v>0.77070000000000005</v>
      </c>
      <c r="D12" s="462">
        <v>0.68030000000000002</v>
      </c>
      <c r="E12" s="462">
        <v>0.30919999999999997</v>
      </c>
      <c r="F12" s="462">
        <v>0.41449999999999998</v>
      </c>
      <c r="G12" s="462">
        <v>0.53210000000000002</v>
      </c>
      <c r="H12" s="247"/>
      <c r="I12" s="462">
        <v>2.71</v>
      </c>
    </row>
    <row r="13" spans="2:9" x14ac:dyDescent="0.25">
      <c r="B13" s="309" t="s">
        <v>2539</v>
      </c>
      <c r="C13" s="462">
        <v>0</v>
      </c>
      <c r="D13" s="462">
        <v>0</v>
      </c>
      <c r="E13" s="462">
        <v>0</v>
      </c>
      <c r="F13" s="462">
        <v>0</v>
      </c>
      <c r="G13" s="462">
        <v>0</v>
      </c>
      <c r="H13" s="247"/>
      <c r="I13" s="462">
        <v>0</v>
      </c>
    </row>
    <row r="14" spans="2:9" x14ac:dyDescent="0.25">
      <c r="B14" s="309" t="s">
        <v>2540</v>
      </c>
      <c r="C14" s="462">
        <v>0</v>
      </c>
      <c r="D14" s="462">
        <v>0</v>
      </c>
      <c r="E14" s="462">
        <v>0</v>
      </c>
      <c r="F14" s="462">
        <v>0</v>
      </c>
      <c r="G14" s="462">
        <v>0</v>
      </c>
      <c r="H14" s="247"/>
      <c r="I14" s="462">
        <v>0</v>
      </c>
    </row>
    <row r="15" spans="2:9" x14ac:dyDescent="0.25">
      <c r="B15" s="309" t="s">
        <v>2541</v>
      </c>
      <c r="C15" s="462">
        <v>0</v>
      </c>
      <c r="D15" s="462">
        <v>0</v>
      </c>
      <c r="E15" s="462">
        <v>0</v>
      </c>
      <c r="F15" s="462">
        <v>0</v>
      </c>
      <c r="G15" s="462">
        <v>0</v>
      </c>
      <c r="H15" s="247"/>
      <c r="I15" s="462">
        <v>0</v>
      </c>
    </row>
    <row r="16" spans="2:9" ht="30" x14ac:dyDescent="0.25">
      <c r="B16" s="309" t="s">
        <v>2542</v>
      </c>
      <c r="C16" s="462">
        <v>0</v>
      </c>
      <c r="D16" s="462">
        <v>0</v>
      </c>
      <c r="E16" s="462">
        <v>0</v>
      </c>
      <c r="F16" s="462">
        <v>0</v>
      </c>
      <c r="G16" s="462">
        <v>0</v>
      </c>
      <c r="H16" s="247"/>
      <c r="I16" s="462">
        <v>0</v>
      </c>
    </row>
    <row r="17" spans="1:9" x14ac:dyDescent="0.25">
      <c r="B17" s="309" t="s">
        <v>2543</v>
      </c>
      <c r="C17" s="462">
        <v>0</v>
      </c>
      <c r="D17" s="462">
        <v>0</v>
      </c>
      <c r="E17" s="462">
        <v>0</v>
      </c>
      <c r="F17" s="462">
        <v>0</v>
      </c>
      <c r="G17" s="462">
        <v>0</v>
      </c>
      <c r="H17" s="247"/>
      <c r="I17" s="462">
        <v>0</v>
      </c>
    </row>
    <row r="18" spans="1:9" x14ac:dyDescent="0.25">
      <c r="B18" s="309" t="s">
        <v>2586</v>
      </c>
      <c r="C18" s="462">
        <v>0</v>
      </c>
      <c r="D18" s="462">
        <v>0</v>
      </c>
      <c r="E18" s="462">
        <v>0</v>
      </c>
      <c r="F18" s="462">
        <v>0</v>
      </c>
      <c r="G18" s="462">
        <v>0</v>
      </c>
      <c r="H18" s="247"/>
      <c r="I18" s="462">
        <v>0</v>
      </c>
    </row>
    <row r="19" spans="1:9" ht="30" x14ac:dyDescent="0.25">
      <c r="B19" s="309" t="s">
        <v>2587</v>
      </c>
      <c r="C19" s="462">
        <v>0</v>
      </c>
      <c r="D19" s="462">
        <v>0</v>
      </c>
      <c r="E19" s="462">
        <v>0</v>
      </c>
      <c r="F19" s="462">
        <v>0</v>
      </c>
      <c r="G19" s="462">
        <v>0</v>
      </c>
      <c r="H19" s="247"/>
      <c r="I19" s="462">
        <v>0</v>
      </c>
    </row>
    <row r="20" spans="1:9" x14ac:dyDescent="0.25">
      <c r="B20" s="309" t="s">
        <v>92</v>
      </c>
      <c r="C20" s="462">
        <v>2.63E-2</v>
      </c>
      <c r="D20" s="462">
        <v>8.0999999999999996E-3</v>
      </c>
      <c r="E20" s="462">
        <v>1.43E-2</v>
      </c>
      <c r="F20" s="462">
        <v>2.3099999999999999E-2</v>
      </c>
      <c r="G20" s="462">
        <v>5.16E-2</v>
      </c>
      <c r="H20" s="247"/>
      <c r="I20" s="462">
        <v>0.1234</v>
      </c>
    </row>
    <row r="21" spans="1:9" x14ac:dyDescent="0.25">
      <c r="C21" s="247"/>
      <c r="D21" s="247"/>
      <c r="E21" s="247"/>
      <c r="F21" s="247"/>
      <c r="G21" s="247"/>
      <c r="H21" s="247"/>
      <c r="I21" s="247"/>
    </row>
    <row r="22" spans="1:9" x14ac:dyDescent="0.25">
      <c r="B22" s="335" t="s">
        <v>94</v>
      </c>
      <c r="C22" s="453">
        <v>19.97</v>
      </c>
      <c r="D22" s="453">
        <v>5.65</v>
      </c>
      <c r="E22" s="453">
        <v>2.33</v>
      </c>
      <c r="F22" s="453">
        <v>6.6</v>
      </c>
      <c r="G22" s="453">
        <v>7.55</v>
      </c>
      <c r="H22" s="296"/>
      <c r="I22" s="453">
        <v>42.1</v>
      </c>
    </row>
    <row r="24" spans="1:9" x14ac:dyDescent="0.25">
      <c r="A24" s="235"/>
      <c r="B24" s="235"/>
      <c r="C24" s="235"/>
      <c r="D24" s="235"/>
      <c r="E24" s="235"/>
      <c r="F24" s="235"/>
      <c r="G24" s="235"/>
      <c r="H24" s="235"/>
      <c r="I24" s="235"/>
    </row>
    <row r="25" spans="1:9" x14ac:dyDescent="0.25">
      <c r="A25" s="235"/>
      <c r="B25" s="265" t="s">
        <v>2612</v>
      </c>
      <c r="C25" s="235"/>
      <c r="D25" s="235"/>
      <c r="E25" s="235"/>
      <c r="F25" s="235"/>
      <c r="G25" s="235"/>
      <c r="H25" s="235"/>
      <c r="I25" s="235"/>
    </row>
    <row r="26" spans="1:9" x14ac:dyDescent="0.25">
      <c r="A26" s="235"/>
      <c r="B26" s="235"/>
      <c r="C26" s="235"/>
      <c r="D26" s="235"/>
      <c r="E26" s="235"/>
      <c r="F26" s="235"/>
      <c r="G26" s="235"/>
      <c r="H26" s="235"/>
      <c r="I26" s="235"/>
    </row>
    <row r="27" spans="1:9" ht="15.75" x14ac:dyDescent="0.25">
      <c r="A27" s="235"/>
      <c r="B27" s="293" t="s">
        <v>2613</v>
      </c>
      <c r="C27" s="235"/>
      <c r="D27" s="235"/>
      <c r="E27" s="235"/>
      <c r="F27" s="235"/>
      <c r="G27" s="235"/>
      <c r="H27" s="235"/>
      <c r="I27" s="235"/>
    </row>
    <row r="28" spans="1:9" ht="6" customHeight="1" x14ac:dyDescent="0.25">
      <c r="A28" s="235"/>
      <c r="B28" s="293"/>
      <c r="C28" s="235"/>
      <c r="D28" s="235"/>
      <c r="E28" s="235"/>
      <c r="F28" s="235"/>
      <c r="G28" s="235"/>
      <c r="H28" s="235"/>
      <c r="I28" s="235"/>
    </row>
    <row r="29" spans="1:9" x14ac:dyDescent="0.25">
      <c r="A29" s="235"/>
      <c r="B29" s="322" t="s">
        <v>2359</v>
      </c>
      <c r="C29" s="322"/>
      <c r="D29" s="336"/>
      <c r="E29" s="336"/>
      <c r="F29" s="336"/>
      <c r="G29" s="336"/>
      <c r="H29" s="336"/>
      <c r="I29" s="336"/>
    </row>
    <row r="30" spans="1:9" x14ac:dyDescent="0.25">
      <c r="A30" s="235"/>
      <c r="B30" s="241"/>
      <c r="C30" s="241"/>
      <c r="D30" s="241"/>
      <c r="E30" s="241"/>
      <c r="F30" s="241"/>
      <c r="G30" s="241"/>
      <c r="H30" s="241"/>
      <c r="I30" s="241"/>
    </row>
    <row r="31" spans="1:9" x14ac:dyDescent="0.25">
      <c r="A31" s="235"/>
      <c r="B31" s="241"/>
      <c r="C31" s="325" t="s">
        <v>2614</v>
      </c>
      <c r="D31" s="325" t="s">
        <v>2615</v>
      </c>
      <c r="E31" s="325" t="s">
        <v>2616</v>
      </c>
      <c r="F31" s="325" t="s">
        <v>2617</v>
      </c>
      <c r="G31" s="325" t="s">
        <v>2618</v>
      </c>
      <c r="H31" s="325" t="s">
        <v>2619</v>
      </c>
      <c r="I31" s="325" t="s">
        <v>2620</v>
      </c>
    </row>
    <row r="32" spans="1:9" x14ac:dyDescent="0.25">
      <c r="A32" s="235"/>
      <c r="B32" s="235"/>
      <c r="C32" s="235"/>
      <c r="D32" s="235"/>
      <c r="E32" s="235"/>
      <c r="F32" s="235"/>
      <c r="G32" s="235"/>
      <c r="H32" s="235"/>
      <c r="I32" s="235"/>
    </row>
    <row r="33" spans="1:9" x14ac:dyDescent="0.25">
      <c r="A33" s="235"/>
      <c r="B33" s="326" t="s">
        <v>2537</v>
      </c>
      <c r="C33" s="249" t="s">
        <v>2621</v>
      </c>
      <c r="D33" s="249" t="s">
        <v>2621</v>
      </c>
      <c r="E33" s="249" t="s">
        <v>2621</v>
      </c>
      <c r="F33" s="249" t="s">
        <v>2621</v>
      </c>
      <c r="G33" s="249" t="s">
        <v>2621</v>
      </c>
      <c r="H33" s="249" t="s">
        <v>2621</v>
      </c>
      <c r="I33" s="249" t="s">
        <v>2621</v>
      </c>
    </row>
    <row r="34" spans="1:9" x14ac:dyDescent="0.25">
      <c r="A34" s="235"/>
      <c r="B34" s="326" t="s">
        <v>2538</v>
      </c>
      <c r="C34" s="249" t="s">
        <v>2621</v>
      </c>
      <c r="D34" s="249" t="s">
        <v>2621</v>
      </c>
      <c r="E34" s="249" t="s">
        <v>2621</v>
      </c>
      <c r="F34" s="249" t="s">
        <v>2621</v>
      </c>
      <c r="G34" s="249" t="s">
        <v>2621</v>
      </c>
      <c r="H34" s="249" t="s">
        <v>2621</v>
      </c>
      <c r="I34" s="249" t="s">
        <v>2621</v>
      </c>
    </row>
    <row r="35" spans="1:9" x14ac:dyDescent="0.25">
      <c r="A35" s="235"/>
      <c r="B35" s="326" t="s">
        <v>2539</v>
      </c>
      <c r="C35" s="249" t="s">
        <v>2621</v>
      </c>
      <c r="D35" s="249" t="s">
        <v>2621</v>
      </c>
      <c r="E35" s="249" t="s">
        <v>2621</v>
      </c>
      <c r="F35" s="249" t="s">
        <v>2621</v>
      </c>
      <c r="G35" s="249" t="s">
        <v>2621</v>
      </c>
      <c r="H35" s="249" t="s">
        <v>2621</v>
      </c>
      <c r="I35" s="249" t="s">
        <v>2621</v>
      </c>
    </row>
    <row r="36" spans="1:9" x14ac:dyDescent="0.25">
      <c r="A36" s="235"/>
      <c r="B36" s="326" t="s">
        <v>2540</v>
      </c>
      <c r="C36" s="249" t="s">
        <v>2621</v>
      </c>
      <c r="D36" s="249" t="s">
        <v>2621</v>
      </c>
      <c r="E36" s="249" t="s">
        <v>2621</v>
      </c>
      <c r="F36" s="249" t="s">
        <v>2621</v>
      </c>
      <c r="G36" s="249" t="s">
        <v>2621</v>
      </c>
      <c r="H36" s="249" t="s">
        <v>2621</v>
      </c>
      <c r="I36" s="249" t="s">
        <v>2621</v>
      </c>
    </row>
    <row r="37" spans="1:9" x14ac:dyDescent="0.25">
      <c r="A37" s="235"/>
      <c r="B37" s="326" t="s">
        <v>2541</v>
      </c>
      <c r="C37" s="249" t="s">
        <v>2621</v>
      </c>
      <c r="D37" s="249" t="s">
        <v>2621</v>
      </c>
      <c r="E37" s="249" t="s">
        <v>2621</v>
      </c>
      <c r="F37" s="249" t="s">
        <v>2621</v>
      </c>
      <c r="G37" s="249" t="s">
        <v>2621</v>
      </c>
      <c r="H37" s="249" t="s">
        <v>2621</v>
      </c>
      <c r="I37" s="249" t="s">
        <v>2621</v>
      </c>
    </row>
    <row r="38" spans="1:9" ht="30" x14ac:dyDescent="0.25">
      <c r="A38" s="235"/>
      <c r="B38" s="326" t="s">
        <v>2542</v>
      </c>
      <c r="C38" s="249" t="s">
        <v>2621</v>
      </c>
      <c r="D38" s="249" t="s">
        <v>2621</v>
      </c>
      <c r="E38" s="249" t="s">
        <v>2621</v>
      </c>
      <c r="F38" s="249" t="s">
        <v>2621</v>
      </c>
      <c r="G38" s="249" t="s">
        <v>2621</v>
      </c>
      <c r="H38" s="249" t="s">
        <v>2621</v>
      </c>
      <c r="I38" s="249" t="s">
        <v>2621</v>
      </c>
    </row>
    <row r="39" spans="1:9" x14ac:dyDescent="0.25">
      <c r="A39" s="235"/>
      <c r="B39" s="326" t="s">
        <v>2543</v>
      </c>
      <c r="C39" s="249" t="s">
        <v>2621</v>
      </c>
      <c r="D39" s="249" t="s">
        <v>2621</v>
      </c>
      <c r="E39" s="249" t="s">
        <v>2621</v>
      </c>
      <c r="F39" s="249" t="s">
        <v>2621</v>
      </c>
      <c r="G39" s="249" t="s">
        <v>2621</v>
      </c>
      <c r="H39" s="249" t="s">
        <v>2621</v>
      </c>
      <c r="I39" s="249" t="s">
        <v>2621</v>
      </c>
    </row>
    <row r="40" spans="1:9" x14ac:dyDescent="0.25">
      <c r="A40" s="235"/>
      <c r="B40" s="326" t="s">
        <v>2586</v>
      </c>
      <c r="C40" s="249" t="s">
        <v>2621</v>
      </c>
      <c r="D40" s="249" t="s">
        <v>2621</v>
      </c>
      <c r="E40" s="249" t="s">
        <v>2621</v>
      </c>
      <c r="F40" s="249" t="s">
        <v>2621</v>
      </c>
      <c r="G40" s="249" t="s">
        <v>2621</v>
      </c>
      <c r="H40" s="249" t="s">
        <v>2621</v>
      </c>
      <c r="I40" s="249" t="s">
        <v>2621</v>
      </c>
    </row>
    <row r="41" spans="1:9" ht="30" x14ac:dyDescent="0.25">
      <c r="A41" s="235"/>
      <c r="B41" s="326" t="s">
        <v>2587</v>
      </c>
      <c r="C41" s="249" t="s">
        <v>2621</v>
      </c>
      <c r="D41" s="249" t="s">
        <v>2621</v>
      </c>
      <c r="E41" s="249" t="s">
        <v>2621</v>
      </c>
      <c r="F41" s="249" t="s">
        <v>2621</v>
      </c>
      <c r="G41" s="249" t="s">
        <v>2621</v>
      </c>
      <c r="H41" s="249" t="s">
        <v>2621</v>
      </c>
      <c r="I41" s="249" t="s">
        <v>2621</v>
      </c>
    </row>
    <row r="42" spans="1:9" x14ac:dyDescent="0.25">
      <c r="A42" s="235"/>
      <c r="B42" s="326" t="s">
        <v>92</v>
      </c>
      <c r="C42" s="249" t="s">
        <v>2621</v>
      </c>
      <c r="D42" s="249" t="s">
        <v>2621</v>
      </c>
      <c r="E42" s="249" t="s">
        <v>2621</v>
      </c>
      <c r="F42" s="249" t="s">
        <v>2621</v>
      </c>
      <c r="G42" s="249" t="s">
        <v>2621</v>
      </c>
      <c r="H42" s="249" t="s">
        <v>2621</v>
      </c>
      <c r="I42" s="249" t="s">
        <v>2621</v>
      </c>
    </row>
    <row r="43" spans="1:9" x14ac:dyDescent="0.25">
      <c r="A43" s="235"/>
      <c r="B43" s="235"/>
      <c r="C43" s="337"/>
      <c r="D43" s="337"/>
      <c r="E43" s="337"/>
      <c r="F43" s="337"/>
      <c r="G43" s="337"/>
      <c r="H43" s="337"/>
      <c r="I43" s="337"/>
    </row>
    <row r="44" spans="1:9" x14ac:dyDescent="0.25">
      <c r="A44" s="235"/>
      <c r="B44" s="338" t="s">
        <v>94</v>
      </c>
      <c r="C44" s="339" t="s">
        <v>2621</v>
      </c>
      <c r="D44" s="339" t="s">
        <v>2621</v>
      </c>
      <c r="E44" s="339" t="s">
        <v>2621</v>
      </c>
      <c r="F44" s="339" t="s">
        <v>2621</v>
      </c>
      <c r="G44" s="339" t="s">
        <v>2621</v>
      </c>
      <c r="H44" s="339" t="s">
        <v>2621</v>
      </c>
      <c r="I44" s="339" t="s">
        <v>2621</v>
      </c>
    </row>
    <row r="45" spans="1:9" x14ac:dyDescent="0.25">
      <c r="A45" s="235"/>
      <c r="B45" s="235"/>
      <c r="C45" s="235"/>
      <c r="D45" s="235"/>
      <c r="E45" s="235"/>
      <c r="F45" s="235"/>
      <c r="G45" s="235"/>
      <c r="H45" s="235"/>
      <c r="I45" s="235"/>
    </row>
    <row r="46" spans="1:9" x14ac:dyDescent="0.25">
      <c r="A46" s="235"/>
      <c r="B46" s="235"/>
      <c r="C46" s="235"/>
      <c r="D46" s="235"/>
      <c r="E46" s="235"/>
      <c r="F46" s="235"/>
      <c r="G46" s="235"/>
      <c r="H46" s="235"/>
      <c r="I46" s="235"/>
    </row>
    <row r="47" spans="1:9" x14ac:dyDescent="0.25">
      <c r="A47" s="235"/>
      <c r="B47" s="235"/>
      <c r="C47" s="235"/>
      <c r="D47" s="235"/>
      <c r="E47" s="235"/>
      <c r="F47" s="235"/>
      <c r="G47" s="235"/>
      <c r="H47" s="235"/>
      <c r="I47" s="235"/>
    </row>
    <row r="48" spans="1:9" x14ac:dyDescent="0.25">
      <c r="A48" s="235"/>
      <c r="B48" s="235"/>
      <c r="C48" s="235"/>
      <c r="D48" s="235"/>
      <c r="E48" s="235"/>
      <c r="F48" s="235"/>
      <c r="G48" s="235"/>
      <c r="H48" s="235"/>
      <c r="I48" s="235"/>
    </row>
    <row r="49" spans="1:9" ht="15.75" x14ac:dyDescent="0.25">
      <c r="A49" s="235"/>
      <c r="B49" s="293" t="s">
        <v>2622</v>
      </c>
      <c r="C49" s="235"/>
      <c r="D49" s="235"/>
      <c r="E49" s="235"/>
      <c r="F49" s="235"/>
      <c r="G49" s="235"/>
      <c r="H49" s="235"/>
      <c r="I49" s="235"/>
    </row>
    <row r="50" spans="1:9" ht="6" customHeight="1" x14ac:dyDescent="0.25">
      <c r="A50" s="235"/>
      <c r="B50" s="293"/>
      <c r="C50" s="235"/>
      <c r="D50" s="235"/>
      <c r="E50" s="235"/>
      <c r="F50" s="235"/>
      <c r="G50" s="235"/>
      <c r="H50" s="235"/>
      <c r="I50" s="235"/>
    </row>
    <row r="51" spans="1:9" x14ac:dyDescent="0.25">
      <c r="A51" s="235"/>
      <c r="B51" s="322" t="s">
        <v>2359</v>
      </c>
      <c r="C51" s="322"/>
      <c r="D51" s="336"/>
      <c r="E51" s="336"/>
      <c r="F51" s="336"/>
      <c r="G51" s="336"/>
      <c r="H51" s="336"/>
      <c r="I51" s="336"/>
    </row>
    <row r="52" spans="1:9" x14ac:dyDescent="0.25">
      <c r="A52" s="235"/>
      <c r="B52" s="241"/>
      <c r="C52" s="241"/>
      <c r="D52" s="241"/>
      <c r="E52" s="241"/>
      <c r="F52" s="241"/>
      <c r="G52" s="241"/>
      <c r="H52" s="241"/>
      <c r="I52" s="241"/>
    </row>
    <row r="53" spans="1:9" ht="30" x14ac:dyDescent="0.25">
      <c r="A53" s="235"/>
      <c r="B53" s="241"/>
      <c r="C53" s="325" t="s">
        <v>2623</v>
      </c>
      <c r="D53" s="325" t="s">
        <v>2624</v>
      </c>
      <c r="E53" s="325" t="s">
        <v>2625</v>
      </c>
      <c r="F53" s="325" t="s">
        <v>2626</v>
      </c>
      <c r="G53" s="325" t="s">
        <v>2627</v>
      </c>
      <c r="H53" s="325" t="s">
        <v>2628</v>
      </c>
      <c r="I53" s="325" t="s">
        <v>2629</v>
      </c>
    </row>
    <row r="54" spans="1:9" x14ac:dyDescent="0.25">
      <c r="A54" s="235"/>
      <c r="B54" s="235"/>
      <c r="C54" s="235"/>
      <c r="D54" s="235"/>
      <c r="E54" s="235"/>
      <c r="F54" s="235"/>
      <c r="G54" s="235"/>
      <c r="H54" s="235"/>
      <c r="I54" s="235"/>
    </row>
    <row r="55" spans="1:9" x14ac:dyDescent="0.25">
      <c r="A55" s="235"/>
      <c r="B55" s="326" t="s">
        <v>2537</v>
      </c>
      <c r="C55" s="249" t="s">
        <v>2621</v>
      </c>
      <c r="D55" s="249" t="s">
        <v>2621</v>
      </c>
      <c r="E55" s="249" t="s">
        <v>2621</v>
      </c>
      <c r="F55" s="249" t="s">
        <v>2621</v>
      </c>
      <c r="G55" s="249" t="s">
        <v>2621</v>
      </c>
      <c r="H55" s="249" t="s">
        <v>2621</v>
      </c>
      <c r="I55" s="249" t="s">
        <v>2621</v>
      </c>
    </row>
    <row r="56" spans="1:9" x14ac:dyDescent="0.25">
      <c r="A56" s="235"/>
      <c r="B56" s="326" t="s">
        <v>2538</v>
      </c>
      <c r="C56" s="249" t="s">
        <v>2621</v>
      </c>
      <c r="D56" s="249" t="s">
        <v>2621</v>
      </c>
      <c r="E56" s="249" t="s">
        <v>2621</v>
      </c>
      <c r="F56" s="249" t="s">
        <v>2621</v>
      </c>
      <c r="G56" s="249" t="s">
        <v>2621</v>
      </c>
      <c r="H56" s="249" t="s">
        <v>2621</v>
      </c>
      <c r="I56" s="249" t="s">
        <v>2621</v>
      </c>
    </row>
    <row r="57" spans="1:9" x14ac:dyDescent="0.25">
      <c r="A57" s="235"/>
      <c r="B57" s="326" t="s">
        <v>2539</v>
      </c>
      <c r="C57" s="249" t="s">
        <v>2621</v>
      </c>
      <c r="D57" s="249" t="s">
        <v>2621</v>
      </c>
      <c r="E57" s="249" t="s">
        <v>2621</v>
      </c>
      <c r="F57" s="249" t="s">
        <v>2621</v>
      </c>
      <c r="G57" s="249" t="s">
        <v>2621</v>
      </c>
      <c r="H57" s="249" t="s">
        <v>2621</v>
      </c>
      <c r="I57" s="249" t="s">
        <v>2621</v>
      </c>
    </row>
    <row r="58" spans="1:9" x14ac:dyDescent="0.25">
      <c r="A58" s="235"/>
      <c r="B58" s="326" t="s">
        <v>2540</v>
      </c>
      <c r="C58" s="249" t="s">
        <v>2621</v>
      </c>
      <c r="D58" s="249" t="s">
        <v>2621</v>
      </c>
      <c r="E58" s="249" t="s">
        <v>2621</v>
      </c>
      <c r="F58" s="249" t="s">
        <v>2621</v>
      </c>
      <c r="G58" s="249" t="s">
        <v>2621</v>
      </c>
      <c r="H58" s="249" t="s">
        <v>2621</v>
      </c>
      <c r="I58" s="249" t="s">
        <v>2621</v>
      </c>
    </row>
    <row r="59" spans="1:9" x14ac:dyDescent="0.25">
      <c r="A59" s="235"/>
      <c r="B59" s="326" t="s">
        <v>2541</v>
      </c>
      <c r="C59" s="249" t="s">
        <v>2621</v>
      </c>
      <c r="D59" s="249" t="s">
        <v>2621</v>
      </c>
      <c r="E59" s="249" t="s">
        <v>2621</v>
      </c>
      <c r="F59" s="249" t="s">
        <v>2621</v>
      </c>
      <c r="G59" s="249" t="s">
        <v>2621</v>
      </c>
      <c r="H59" s="249" t="s">
        <v>2621</v>
      </c>
      <c r="I59" s="249" t="s">
        <v>2621</v>
      </c>
    </row>
    <row r="60" spans="1:9" ht="30" x14ac:dyDescent="0.25">
      <c r="A60" s="235"/>
      <c r="B60" s="326" t="s">
        <v>2542</v>
      </c>
      <c r="C60" s="249" t="s">
        <v>2621</v>
      </c>
      <c r="D60" s="249" t="s">
        <v>2621</v>
      </c>
      <c r="E60" s="249" t="s">
        <v>2621</v>
      </c>
      <c r="F60" s="249" t="s">
        <v>2621</v>
      </c>
      <c r="G60" s="249" t="s">
        <v>2621</v>
      </c>
      <c r="H60" s="249" t="s">
        <v>2621</v>
      </c>
      <c r="I60" s="249" t="s">
        <v>2621</v>
      </c>
    </row>
    <row r="61" spans="1:9" x14ac:dyDescent="0.25">
      <c r="A61" s="235"/>
      <c r="B61" s="326" t="s">
        <v>2543</v>
      </c>
      <c r="C61" s="249" t="s">
        <v>2621</v>
      </c>
      <c r="D61" s="249" t="s">
        <v>2621</v>
      </c>
      <c r="E61" s="249" t="s">
        <v>2621</v>
      </c>
      <c r="F61" s="249" t="s">
        <v>2621</v>
      </c>
      <c r="G61" s="249" t="s">
        <v>2621</v>
      </c>
      <c r="H61" s="249" t="s">
        <v>2621</v>
      </c>
      <c r="I61" s="249" t="s">
        <v>2621</v>
      </c>
    </row>
    <row r="62" spans="1:9" x14ac:dyDescent="0.25">
      <c r="A62" s="235"/>
      <c r="B62" s="326" t="s">
        <v>2586</v>
      </c>
      <c r="C62" s="249" t="s">
        <v>2621</v>
      </c>
      <c r="D62" s="249" t="s">
        <v>2621</v>
      </c>
      <c r="E62" s="249" t="s">
        <v>2621</v>
      </c>
      <c r="F62" s="249" t="s">
        <v>2621</v>
      </c>
      <c r="G62" s="249" t="s">
        <v>2621</v>
      </c>
      <c r="H62" s="249" t="s">
        <v>2621</v>
      </c>
      <c r="I62" s="249" t="s">
        <v>2621</v>
      </c>
    </row>
    <row r="63" spans="1:9" ht="30" x14ac:dyDescent="0.25">
      <c r="A63" s="235"/>
      <c r="B63" s="326" t="s">
        <v>2587</v>
      </c>
      <c r="C63" s="249" t="s">
        <v>2621</v>
      </c>
      <c r="D63" s="249" t="s">
        <v>2621</v>
      </c>
      <c r="E63" s="249" t="s">
        <v>2621</v>
      </c>
      <c r="F63" s="249" t="s">
        <v>2621</v>
      </c>
      <c r="G63" s="249" t="s">
        <v>2621</v>
      </c>
      <c r="H63" s="249" t="s">
        <v>2621</v>
      </c>
      <c r="I63" s="249" t="s">
        <v>2621</v>
      </c>
    </row>
    <row r="64" spans="1:9" x14ac:dyDescent="0.25">
      <c r="A64" s="235"/>
      <c r="B64" s="326" t="s">
        <v>92</v>
      </c>
      <c r="C64" s="249" t="s">
        <v>2621</v>
      </c>
      <c r="D64" s="249" t="s">
        <v>2621</v>
      </c>
      <c r="E64" s="249" t="s">
        <v>2621</v>
      </c>
      <c r="F64" s="249" t="s">
        <v>2621</v>
      </c>
      <c r="G64" s="249" t="s">
        <v>2621</v>
      </c>
      <c r="H64" s="249" t="s">
        <v>2621</v>
      </c>
      <c r="I64" s="249" t="s">
        <v>2621</v>
      </c>
    </row>
    <row r="65" spans="1:9" x14ac:dyDescent="0.25">
      <c r="A65" s="235"/>
      <c r="B65" s="235"/>
      <c r="C65" s="337"/>
      <c r="D65" s="337"/>
      <c r="E65" s="337"/>
      <c r="F65" s="337"/>
      <c r="G65" s="337"/>
      <c r="H65" s="337"/>
      <c r="I65" s="337"/>
    </row>
    <row r="66" spans="1:9" x14ac:dyDescent="0.25">
      <c r="A66" s="235"/>
      <c r="B66" s="338" t="s">
        <v>94</v>
      </c>
      <c r="C66" s="339" t="s">
        <v>2621</v>
      </c>
      <c r="D66" s="339" t="s">
        <v>2621</v>
      </c>
      <c r="E66" s="339" t="s">
        <v>2621</v>
      </c>
      <c r="F66" s="339" t="s">
        <v>2621</v>
      </c>
      <c r="G66" s="339" t="s">
        <v>2621</v>
      </c>
      <c r="H66" s="339" t="s">
        <v>2621</v>
      </c>
      <c r="I66" s="339" t="s">
        <v>2621</v>
      </c>
    </row>
    <row r="67" spans="1:9" x14ac:dyDescent="0.25">
      <c r="A67" s="235"/>
      <c r="B67" s="235"/>
      <c r="C67" s="235"/>
      <c r="D67" s="235"/>
      <c r="E67" s="235"/>
      <c r="F67" s="235"/>
      <c r="G67" s="235"/>
      <c r="H67" s="235"/>
      <c r="I67" s="235"/>
    </row>
    <row r="68" spans="1:9" x14ac:dyDescent="0.25">
      <c r="A68" s="235"/>
      <c r="B68" s="235"/>
      <c r="C68" s="235"/>
      <c r="D68" s="235"/>
      <c r="E68" s="235"/>
      <c r="F68" s="235"/>
      <c r="G68" s="235"/>
      <c r="H68" s="235"/>
      <c r="I68" s="235"/>
    </row>
    <row r="69" spans="1:9" x14ac:dyDescent="0.25">
      <c r="A69" s="235"/>
      <c r="B69" s="235"/>
      <c r="C69" s="235"/>
      <c r="D69" s="235"/>
      <c r="E69" s="235"/>
      <c r="F69" s="235"/>
      <c r="G69" s="235"/>
      <c r="H69" s="235"/>
      <c r="I69" s="235"/>
    </row>
    <row r="70" spans="1:9" x14ac:dyDescent="0.25">
      <c r="A70" s="235"/>
      <c r="B70" s="235"/>
      <c r="C70" s="235"/>
      <c r="D70" s="235"/>
      <c r="E70" s="235"/>
      <c r="F70" s="235"/>
      <c r="G70" s="235"/>
      <c r="H70" s="235"/>
      <c r="I70" s="235"/>
    </row>
    <row r="71" spans="1:9" ht="15.75" x14ac:dyDescent="0.25">
      <c r="B71" s="285" t="s">
        <v>2630</v>
      </c>
    </row>
    <row r="72" spans="1:9" ht="15.75" x14ac:dyDescent="0.25">
      <c r="B72" s="285"/>
    </row>
    <row r="73" spans="1:9" x14ac:dyDescent="0.25">
      <c r="B73" s="312" t="s">
        <v>2631</v>
      </c>
      <c r="C73" s="312"/>
      <c r="D73" s="334"/>
      <c r="E73" s="334"/>
      <c r="F73" s="334"/>
      <c r="G73" s="334"/>
      <c r="H73" s="334"/>
      <c r="I73" s="334"/>
    </row>
    <row r="74" spans="1:9" x14ac:dyDescent="0.25">
      <c r="B74" s="232"/>
      <c r="C74" s="232"/>
      <c r="D74" s="232"/>
      <c r="E74" s="232"/>
      <c r="F74" s="232"/>
      <c r="G74" s="232"/>
      <c r="H74" s="232"/>
      <c r="I74" s="232"/>
    </row>
    <row r="75" spans="1:9" x14ac:dyDescent="0.25">
      <c r="B75" s="232"/>
      <c r="C75" s="316" t="s">
        <v>2632</v>
      </c>
      <c r="D75" s="316" t="s">
        <v>2633</v>
      </c>
      <c r="E75" s="316" t="s">
        <v>2634</v>
      </c>
      <c r="F75" s="316" t="s">
        <v>2635</v>
      </c>
      <c r="G75" s="316" t="s">
        <v>2636</v>
      </c>
      <c r="H75" s="316" t="s">
        <v>266</v>
      </c>
      <c r="I75" s="316" t="s">
        <v>94</v>
      </c>
    </row>
    <row r="77" spans="1:9" x14ac:dyDescent="0.25">
      <c r="B77" s="309" t="s">
        <v>2556</v>
      </c>
      <c r="C77" s="340">
        <v>0</v>
      </c>
      <c r="D77" s="340">
        <v>0</v>
      </c>
      <c r="E77" s="340">
        <v>0</v>
      </c>
      <c r="F77" s="340">
        <v>0</v>
      </c>
      <c r="G77" s="340">
        <v>0</v>
      </c>
      <c r="H77" s="340">
        <v>0</v>
      </c>
      <c r="I77" s="340">
        <f t="shared" ref="I77:I87" si="0">SUM(C77:H77)</f>
        <v>0</v>
      </c>
    </row>
    <row r="78" spans="1:9" x14ac:dyDescent="0.25">
      <c r="B78" s="309" t="s">
        <v>2557</v>
      </c>
      <c r="C78" s="340">
        <v>0</v>
      </c>
      <c r="D78" s="340">
        <v>0</v>
      </c>
      <c r="E78" s="340">
        <v>0</v>
      </c>
      <c r="F78" s="340">
        <v>0</v>
      </c>
      <c r="G78" s="340">
        <v>0</v>
      </c>
      <c r="H78" s="340">
        <v>0</v>
      </c>
      <c r="I78" s="340">
        <f t="shared" si="0"/>
        <v>0</v>
      </c>
    </row>
    <row r="79" spans="1:9" x14ac:dyDescent="0.25">
      <c r="B79" s="309" t="s">
        <v>2558</v>
      </c>
      <c r="C79" s="340">
        <v>0</v>
      </c>
      <c r="D79" s="340">
        <v>0</v>
      </c>
      <c r="E79" s="340">
        <v>0</v>
      </c>
      <c r="F79" s="340">
        <v>0</v>
      </c>
      <c r="G79" s="340">
        <v>0</v>
      </c>
      <c r="H79" s="340">
        <v>0</v>
      </c>
      <c r="I79" s="340">
        <f t="shared" si="0"/>
        <v>0</v>
      </c>
    </row>
    <row r="80" spans="1:9" x14ac:dyDescent="0.25">
      <c r="B80" s="309" t="s">
        <v>2559</v>
      </c>
      <c r="C80" s="340">
        <v>0</v>
      </c>
      <c r="D80" s="340">
        <v>0</v>
      </c>
      <c r="E80" s="340">
        <v>0</v>
      </c>
      <c r="F80" s="340">
        <v>0</v>
      </c>
      <c r="G80" s="340">
        <v>0</v>
      </c>
      <c r="H80" s="340">
        <v>0</v>
      </c>
      <c r="I80" s="340">
        <f t="shared" si="0"/>
        <v>0</v>
      </c>
    </row>
    <row r="81" spans="2:20" x14ac:dyDescent="0.25">
      <c r="B81" s="309" t="s">
        <v>2560</v>
      </c>
      <c r="C81" s="340">
        <v>0</v>
      </c>
      <c r="D81" s="340">
        <v>0</v>
      </c>
      <c r="E81" s="340">
        <v>0</v>
      </c>
      <c r="F81" s="340">
        <v>0</v>
      </c>
      <c r="G81" s="340">
        <v>0</v>
      </c>
      <c r="H81" s="340">
        <v>0</v>
      </c>
      <c r="I81" s="340">
        <f t="shared" si="0"/>
        <v>0</v>
      </c>
    </row>
    <row r="82" spans="2:20" x14ac:dyDescent="0.25">
      <c r="B82" s="309" t="s">
        <v>2561</v>
      </c>
      <c r="C82" s="340">
        <v>0</v>
      </c>
      <c r="D82" s="340">
        <v>0</v>
      </c>
      <c r="E82" s="340">
        <v>0</v>
      </c>
      <c r="F82" s="340">
        <v>0</v>
      </c>
      <c r="G82" s="340">
        <v>0</v>
      </c>
      <c r="H82" s="340">
        <v>0</v>
      </c>
      <c r="I82" s="340">
        <f t="shared" si="0"/>
        <v>0</v>
      </c>
    </row>
    <row r="83" spans="2:20" x14ac:dyDescent="0.25">
      <c r="B83" s="309" t="s">
        <v>2562</v>
      </c>
      <c r="C83" s="340">
        <v>0</v>
      </c>
      <c r="D83" s="340">
        <v>0</v>
      </c>
      <c r="E83" s="340">
        <v>0</v>
      </c>
      <c r="F83" s="340">
        <v>0</v>
      </c>
      <c r="G83" s="340">
        <v>0</v>
      </c>
      <c r="H83" s="340">
        <v>0</v>
      </c>
      <c r="I83" s="340">
        <f t="shared" si="0"/>
        <v>0</v>
      </c>
    </row>
    <row r="84" spans="2:20" x14ac:dyDescent="0.25">
      <c r="B84" s="309" t="s">
        <v>2563</v>
      </c>
      <c r="C84" s="340">
        <v>0</v>
      </c>
      <c r="D84" s="340">
        <v>0</v>
      </c>
      <c r="E84" s="340">
        <v>0</v>
      </c>
      <c r="F84" s="340">
        <v>0</v>
      </c>
      <c r="G84" s="340">
        <v>0</v>
      </c>
      <c r="H84" s="340">
        <v>0</v>
      </c>
      <c r="I84" s="340">
        <f t="shared" si="0"/>
        <v>0</v>
      </c>
    </row>
    <row r="85" spans="2:20" x14ac:dyDescent="0.25">
      <c r="B85" s="309" t="s">
        <v>2564</v>
      </c>
      <c r="C85" s="340">
        <v>0</v>
      </c>
      <c r="D85" s="340">
        <v>0</v>
      </c>
      <c r="E85" s="340">
        <v>0</v>
      </c>
      <c r="F85" s="340">
        <v>0</v>
      </c>
      <c r="G85" s="340">
        <v>0</v>
      </c>
      <c r="H85" s="340">
        <v>0</v>
      </c>
      <c r="I85" s="340">
        <f t="shared" si="0"/>
        <v>0</v>
      </c>
    </row>
    <row r="86" spans="2:20" x14ac:dyDescent="0.25">
      <c r="B86" s="309" t="s">
        <v>2598</v>
      </c>
      <c r="C86" s="340">
        <v>0</v>
      </c>
      <c r="D86" s="340">
        <v>0</v>
      </c>
      <c r="E86" s="340">
        <v>0</v>
      </c>
      <c r="F86" s="340">
        <v>0</v>
      </c>
      <c r="G86" s="340">
        <v>0</v>
      </c>
      <c r="H86" s="340">
        <v>0</v>
      </c>
      <c r="I86" s="340">
        <f t="shared" si="0"/>
        <v>0</v>
      </c>
    </row>
    <row r="87" spans="2:20" x14ac:dyDescent="0.25">
      <c r="B87" s="171" t="s">
        <v>92</v>
      </c>
      <c r="C87" s="340">
        <v>0</v>
      </c>
      <c r="D87" s="340">
        <v>0</v>
      </c>
      <c r="E87" s="340">
        <v>0</v>
      </c>
      <c r="F87" s="340">
        <v>0</v>
      </c>
      <c r="G87" s="340">
        <v>0</v>
      </c>
      <c r="H87" s="340">
        <v>0</v>
      </c>
      <c r="I87" s="340">
        <f t="shared" si="0"/>
        <v>0</v>
      </c>
    </row>
    <row r="88" spans="2:20" x14ac:dyDescent="0.25">
      <c r="B88" s="335" t="s">
        <v>94</v>
      </c>
      <c r="C88" s="341">
        <f t="shared" ref="C88:I88" si="1">SUM(C77:C87)</f>
        <v>0</v>
      </c>
      <c r="D88" s="341">
        <f t="shared" si="1"/>
        <v>0</v>
      </c>
      <c r="E88" s="341">
        <f t="shared" si="1"/>
        <v>0</v>
      </c>
      <c r="F88" s="341">
        <f t="shared" si="1"/>
        <v>0</v>
      </c>
      <c r="G88" s="341">
        <f t="shared" si="1"/>
        <v>0</v>
      </c>
      <c r="H88" s="341">
        <f t="shared" si="1"/>
        <v>0</v>
      </c>
      <c r="I88" s="341">
        <f t="shared" si="1"/>
        <v>0</v>
      </c>
    </row>
    <row r="89" spans="2:20" x14ac:dyDescent="0.25">
      <c r="B89" s="179"/>
      <c r="C89" s="342"/>
      <c r="D89" s="342"/>
      <c r="E89" s="342"/>
      <c r="F89" s="342"/>
      <c r="G89" s="342"/>
      <c r="H89" s="342"/>
      <c r="I89" s="342"/>
    </row>
    <row r="90" spans="2:20" x14ac:dyDescent="0.25">
      <c r="B90" s="179"/>
      <c r="C90" s="342"/>
      <c r="D90" s="342"/>
      <c r="E90" s="342"/>
      <c r="F90" s="342"/>
      <c r="G90" s="342"/>
      <c r="H90" s="342"/>
      <c r="I90" s="342"/>
    </row>
    <row r="91" spans="2:20" x14ac:dyDescent="0.25">
      <c r="B91" s="179"/>
      <c r="C91" s="342"/>
      <c r="D91" s="342"/>
      <c r="E91" s="342"/>
      <c r="F91" s="342"/>
      <c r="G91" s="342"/>
      <c r="H91" s="342"/>
      <c r="I91" s="342"/>
    </row>
    <row r="93" spans="2:20" ht="15.75" x14ac:dyDescent="0.25">
      <c r="B93" s="285" t="s">
        <v>2637</v>
      </c>
    </row>
    <row r="94" spans="2:20" x14ac:dyDescent="0.25">
      <c r="B94" s="312" t="s">
        <v>2631</v>
      </c>
      <c r="C94" s="312"/>
      <c r="D94" s="334"/>
      <c r="E94" s="334"/>
      <c r="F94" s="334"/>
      <c r="G94" s="334"/>
      <c r="H94" s="334"/>
      <c r="I94" s="334"/>
      <c r="J94" s="334"/>
      <c r="K94" s="334"/>
      <c r="L94" s="334"/>
      <c r="M94" s="334"/>
      <c r="N94" s="334"/>
      <c r="O94" s="334"/>
      <c r="P94" s="334"/>
      <c r="Q94" s="334"/>
      <c r="R94" s="334"/>
      <c r="S94" s="334"/>
      <c r="T94" s="334"/>
    </row>
    <row r="95" spans="2:20" x14ac:dyDescent="0.25">
      <c r="B95" s="232"/>
      <c r="C95" s="232"/>
      <c r="D95" s="232"/>
      <c r="E95" s="232"/>
      <c r="F95" s="232"/>
      <c r="G95" s="232"/>
      <c r="H95" s="232"/>
      <c r="I95" s="232"/>
    </row>
    <row r="96" spans="2:20" ht="30" x14ac:dyDescent="0.25">
      <c r="B96" s="232"/>
      <c r="C96" s="316" t="s">
        <v>460</v>
      </c>
      <c r="D96" s="316" t="s">
        <v>2</v>
      </c>
      <c r="E96" s="316" t="s">
        <v>6</v>
      </c>
      <c r="F96" s="316" t="s">
        <v>464</v>
      </c>
      <c r="G96" s="316" t="s">
        <v>503</v>
      </c>
      <c r="H96" s="316" t="s">
        <v>472</v>
      </c>
      <c r="I96" s="316" t="s">
        <v>451</v>
      </c>
      <c r="J96" s="343" t="s">
        <v>468</v>
      </c>
      <c r="K96" s="343" t="s">
        <v>2638</v>
      </c>
      <c r="L96" s="343" t="s">
        <v>466</v>
      </c>
      <c r="M96" s="343" t="s">
        <v>3</v>
      </c>
      <c r="N96" s="343" t="s">
        <v>264</v>
      </c>
      <c r="O96" s="343" t="s">
        <v>470</v>
      </c>
      <c r="P96" s="343" t="s">
        <v>483</v>
      </c>
      <c r="Q96" s="343" t="s">
        <v>457</v>
      </c>
      <c r="R96" s="343" t="s">
        <v>2639</v>
      </c>
      <c r="S96" s="343" t="s">
        <v>737</v>
      </c>
      <c r="T96" s="343" t="s">
        <v>94</v>
      </c>
    </row>
    <row r="98" spans="2:20" x14ac:dyDescent="0.25">
      <c r="B98" s="309" t="s">
        <v>2556</v>
      </c>
      <c r="C98" s="340">
        <v>0</v>
      </c>
      <c r="D98" s="340">
        <v>0</v>
      </c>
      <c r="E98" s="340">
        <v>0</v>
      </c>
      <c r="F98" s="340">
        <v>0</v>
      </c>
      <c r="G98" s="340">
        <v>0</v>
      </c>
      <c r="H98" s="340">
        <v>0</v>
      </c>
      <c r="I98" s="340">
        <v>0</v>
      </c>
      <c r="J98" s="340">
        <v>0</v>
      </c>
      <c r="K98" s="340">
        <v>0</v>
      </c>
      <c r="L98" s="340">
        <v>0</v>
      </c>
      <c r="M98" s="340">
        <v>0</v>
      </c>
      <c r="N98" s="340">
        <v>0</v>
      </c>
      <c r="O98" s="340">
        <v>0</v>
      </c>
      <c r="P98" s="340">
        <v>0</v>
      </c>
      <c r="Q98" s="340">
        <v>0</v>
      </c>
      <c r="R98" s="340">
        <v>0</v>
      </c>
      <c r="S98" s="340">
        <v>0</v>
      </c>
      <c r="T98" s="340">
        <f t="shared" ref="T98:T108" si="2">SUM(D98:S98)</f>
        <v>0</v>
      </c>
    </row>
    <row r="99" spans="2:20" x14ac:dyDescent="0.25">
      <c r="B99" s="309" t="s">
        <v>2557</v>
      </c>
      <c r="C99" s="340">
        <v>0</v>
      </c>
      <c r="D99" s="340">
        <v>0</v>
      </c>
      <c r="E99" s="340">
        <v>0</v>
      </c>
      <c r="F99" s="340">
        <v>0</v>
      </c>
      <c r="G99" s="340">
        <v>0</v>
      </c>
      <c r="H99" s="340">
        <v>0</v>
      </c>
      <c r="I99" s="340">
        <v>0</v>
      </c>
      <c r="J99" s="340">
        <v>0</v>
      </c>
      <c r="K99" s="340">
        <v>0</v>
      </c>
      <c r="L99" s="340">
        <v>0</v>
      </c>
      <c r="M99" s="340">
        <v>0</v>
      </c>
      <c r="N99" s="340">
        <v>0</v>
      </c>
      <c r="O99" s="340">
        <v>0</v>
      </c>
      <c r="P99" s="340">
        <v>0</v>
      </c>
      <c r="Q99" s="340">
        <v>0</v>
      </c>
      <c r="R99" s="340">
        <v>0</v>
      </c>
      <c r="S99" s="340">
        <v>0</v>
      </c>
      <c r="T99" s="340">
        <f t="shared" si="2"/>
        <v>0</v>
      </c>
    </row>
    <row r="100" spans="2:20" x14ac:dyDescent="0.25">
      <c r="B100" s="309" t="s">
        <v>2558</v>
      </c>
      <c r="C100" s="340">
        <v>0</v>
      </c>
      <c r="D100" s="340">
        <v>0</v>
      </c>
      <c r="E100" s="340">
        <v>0</v>
      </c>
      <c r="F100" s="340">
        <v>0</v>
      </c>
      <c r="G100" s="340">
        <v>0</v>
      </c>
      <c r="H100" s="340">
        <v>0</v>
      </c>
      <c r="I100" s="340">
        <v>0</v>
      </c>
      <c r="J100" s="340">
        <v>0</v>
      </c>
      <c r="K100" s="340">
        <v>0</v>
      </c>
      <c r="L100" s="340">
        <v>0</v>
      </c>
      <c r="M100" s="340">
        <v>0</v>
      </c>
      <c r="N100" s="340">
        <v>0</v>
      </c>
      <c r="O100" s="340">
        <v>0</v>
      </c>
      <c r="P100" s="340">
        <v>0</v>
      </c>
      <c r="Q100" s="340">
        <v>0</v>
      </c>
      <c r="R100" s="340">
        <v>0</v>
      </c>
      <c r="S100" s="340">
        <v>0</v>
      </c>
      <c r="T100" s="340">
        <f t="shared" si="2"/>
        <v>0</v>
      </c>
    </row>
    <row r="101" spans="2:20" x14ac:dyDescent="0.25">
      <c r="B101" s="309" t="s">
        <v>2559</v>
      </c>
      <c r="C101" s="340">
        <v>0</v>
      </c>
      <c r="D101" s="340">
        <v>0</v>
      </c>
      <c r="E101" s="340">
        <v>0</v>
      </c>
      <c r="F101" s="340">
        <v>0</v>
      </c>
      <c r="G101" s="340">
        <v>0</v>
      </c>
      <c r="H101" s="340">
        <v>0</v>
      </c>
      <c r="I101" s="340">
        <v>0</v>
      </c>
      <c r="J101" s="340">
        <v>0</v>
      </c>
      <c r="K101" s="340">
        <v>0</v>
      </c>
      <c r="L101" s="340">
        <v>0</v>
      </c>
      <c r="M101" s="340">
        <v>0</v>
      </c>
      <c r="N101" s="340">
        <v>0</v>
      </c>
      <c r="O101" s="340">
        <v>0</v>
      </c>
      <c r="P101" s="340">
        <v>0</v>
      </c>
      <c r="Q101" s="340">
        <v>0</v>
      </c>
      <c r="R101" s="340">
        <v>0</v>
      </c>
      <c r="S101" s="340">
        <v>0</v>
      </c>
      <c r="T101" s="340">
        <f t="shared" si="2"/>
        <v>0</v>
      </c>
    </row>
    <row r="102" spans="2:20" x14ac:dyDescent="0.25">
      <c r="B102" s="309" t="s">
        <v>2560</v>
      </c>
      <c r="C102" s="340">
        <v>0</v>
      </c>
      <c r="D102" s="340">
        <v>0</v>
      </c>
      <c r="E102" s="340">
        <v>0</v>
      </c>
      <c r="F102" s="340">
        <v>0</v>
      </c>
      <c r="G102" s="340">
        <v>0</v>
      </c>
      <c r="H102" s="340">
        <v>0</v>
      </c>
      <c r="I102" s="340">
        <v>0</v>
      </c>
      <c r="J102" s="340">
        <v>0</v>
      </c>
      <c r="K102" s="340">
        <v>0</v>
      </c>
      <c r="L102" s="340">
        <v>0</v>
      </c>
      <c r="M102" s="340">
        <v>0</v>
      </c>
      <c r="N102" s="340">
        <v>0</v>
      </c>
      <c r="O102" s="340">
        <v>0</v>
      </c>
      <c r="P102" s="340">
        <v>0</v>
      </c>
      <c r="Q102" s="340">
        <v>0</v>
      </c>
      <c r="R102" s="340">
        <v>0</v>
      </c>
      <c r="S102" s="340">
        <v>0</v>
      </c>
      <c r="T102" s="340">
        <f t="shared" si="2"/>
        <v>0</v>
      </c>
    </row>
    <row r="103" spans="2:20" x14ac:dyDescent="0.25">
      <c r="B103" s="309" t="s">
        <v>2561</v>
      </c>
      <c r="C103" s="340">
        <v>0</v>
      </c>
      <c r="D103" s="340">
        <v>0</v>
      </c>
      <c r="E103" s="340">
        <v>0</v>
      </c>
      <c r="F103" s="340">
        <v>0</v>
      </c>
      <c r="G103" s="340">
        <v>0</v>
      </c>
      <c r="H103" s="340">
        <v>0</v>
      </c>
      <c r="I103" s="340">
        <v>0</v>
      </c>
      <c r="J103" s="340">
        <v>0</v>
      </c>
      <c r="K103" s="340">
        <v>0</v>
      </c>
      <c r="L103" s="340">
        <v>0</v>
      </c>
      <c r="M103" s="340">
        <v>0</v>
      </c>
      <c r="N103" s="340">
        <v>0</v>
      </c>
      <c r="O103" s="340">
        <v>0</v>
      </c>
      <c r="P103" s="340">
        <v>0</v>
      </c>
      <c r="Q103" s="340">
        <v>0</v>
      </c>
      <c r="R103" s="340">
        <v>0</v>
      </c>
      <c r="S103" s="340">
        <v>0</v>
      </c>
      <c r="T103" s="340">
        <f t="shared" si="2"/>
        <v>0</v>
      </c>
    </row>
    <row r="104" spans="2:20" x14ac:dyDescent="0.25">
      <c r="B104" s="309" t="s">
        <v>2562</v>
      </c>
      <c r="C104" s="340">
        <v>0</v>
      </c>
      <c r="D104" s="340">
        <v>0</v>
      </c>
      <c r="E104" s="340">
        <v>0</v>
      </c>
      <c r="F104" s="340">
        <v>0</v>
      </c>
      <c r="G104" s="340">
        <v>0</v>
      </c>
      <c r="H104" s="340">
        <v>0</v>
      </c>
      <c r="I104" s="340">
        <v>0</v>
      </c>
      <c r="J104" s="340">
        <v>0</v>
      </c>
      <c r="K104" s="340">
        <v>0</v>
      </c>
      <c r="L104" s="340">
        <v>0</v>
      </c>
      <c r="M104" s="340">
        <v>0</v>
      </c>
      <c r="N104" s="340">
        <v>0</v>
      </c>
      <c r="O104" s="340">
        <v>0</v>
      </c>
      <c r="P104" s="340">
        <v>0</v>
      </c>
      <c r="Q104" s="340">
        <v>0</v>
      </c>
      <c r="R104" s="340">
        <v>0</v>
      </c>
      <c r="S104" s="340">
        <v>0</v>
      </c>
      <c r="T104" s="340">
        <f t="shared" si="2"/>
        <v>0</v>
      </c>
    </row>
    <row r="105" spans="2:20" x14ac:dyDescent="0.25">
      <c r="B105" s="309" t="s">
        <v>2563</v>
      </c>
      <c r="C105" s="340">
        <v>0</v>
      </c>
      <c r="D105" s="340">
        <v>0</v>
      </c>
      <c r="E105" s="340">
        <v>0</v>
      </c>
      <c r="F105" s="340">
        <v>0</v>
      </c>
      <c r="G105" s="340">
        <v>0</v>
      </c>
      <c r="H105" s="340">
        <v>0</v>
      </c>
      <c r="I105" s="340">
        <v>0</v>
      </c>
      <c r="J105" s="340">
        <v>0</v>
      </c>
      <c r="K105" s="340">
        <v>0</v>
      </c>
      <c r="L105" s="340">
        <v>0</v>
      </c>
      <c r="M105" s="340">
        <v>0</v>
      </c>
      <c r="N105" s="340">
        <v>0</v>
      </c>
      <c r="O105" s="340">
        <v>0</v>
      </c>
      <c r="P105" s="340">
        <v>0</v>
      </c>
      <c r="Q105" s="340">
        <v>0</v>
      </c>
      <c r="R105" s="340">
        <v>0</v>
      </c>
      <c r="S105" s="340">
        <v>0</v>
      </c>
      <c r="T105" s="340">
        <f t="shared" si="2"/>
        <v>0</v>
      </c>
    </row>
    <row r="106" spans="2:20" x14ac:dyDescent="0.25">
      <c r="B106" s="309" t="s">
        <v>2564</v>
      </c>
      <c r="C106" s="340">
        <v>0</v>
      </c>
      <c r="D106" s="340">
        <v>0</v>
      </c>
      <c r="E106" s="340">
        <v>0</v>
      </c>
      <c r="F106" s="340">
        <v>0</v>
      </c>
      <c r="G106" s="340">
        <v>0</v>
      </c>
      <c r="H106" s="340">
        <v>0</v>
      </c>
      <c r="I106" s="340">
        <v>0</v>
      </c>
      <c r="J106" s="340">
        <v>0</v>
      </c>
      <c r="K106" s="340">
        <v>0</v>
      </c>
      <c r="L106" s="340">
        <v>0</v>
      </c>
      <c r="M106" s="340">
        <v>0</v>
      </c>
      <c r="N106" s="340">
        <v>0</v>
      </c>
      <c r="O106" s="340">
        <v>0</v>
      </c>
      <c r="P106" s="340">
        <v>0</v>
      </c>
      <c r="Q106" s="340">
        <v>0</v>
      </c>
      <c r="R106" s="340">
        <v>0</v>
      </c>
      <c r="S106" s="340">
        <v>0</v>
      </c>
      <c r="T106" s="340">
        <f t="shared" si="2"/>
        <v>0</v>
      </c>
    </row>
    <row r="107" spans="2:20" x14ac:dyDescent="0.25">
      <c r="B107" s="309" t="s">
        <v>2598</v>
      </c>
      <c r="C107" s="340">
        <v>0</v>
      </c>
      <c r="D107" s="340">
        <v>0</v>
      </c>
      <c r="E107" s="340">
        <v>0</v>
      </c>
      <c r="F107" s="340">
        <v>0</v>
      </c>
      <c r="G107" s="340">
        <v>0</v>
      </c>
      <c r="H107" s="340">
        <v>0</v>
      </c>
      <c r="I107" s="340">
        <v>0</v>
      </c>
      <c r="J107" s="340">
        <v>0</v>
      </c>
      <c r="K107" s="340">
        <v>0</v>
      </c>
      <c r="L107" s="340">
        <v>0</v>
      </c>
      <c r="M107" s="340">
        <v>0</v>
      </c>
      <c r="N107" s="340">
        <v>0</v>
      </c>
      <c r="O107" s="340">
        <v>0</v>
      </c>
      <c r="P107" s="340">
        <v>0</v>
      </c>
      <c r="Q107" s="340">
        <v>0</v>
      </c>
      <c r="R107" s="340">
        <v>0</v>
      </c>
      <c r="S107" s="340">
        <v>0</v>
      </c>
      <c r="T107" s="340">
        <f t="shared" si="2"/>
        <v>0</v>
      </c>
    </row>
    <row r="108" spans="2:20" x14ac:dyDescent="0.25">
      <c r="B108" s="171" t="s">
        <v>92</v>
      </c>
      <c r="C108" s="340">
        <v>0</v>
      </c>
      <c r="D108" s="340">
        <v>0</v>
      </c>
      <c r="E108" s="340">
        <v>0</v>
      </c>
      <c r="F108" s="340">
        <v>0</v>
      </c>
      <c r="G108" s="340">
        <v>0</v>
      </c>
      <c r="H108" s="340">
        <v>0</v>
      </c>
      <c r="I108" s="340">
        <v>0</v>
      </c>
      <c r="J108" s="340">
        <v>0</v>
      </c>
      <c r="K108" s="340">
        <v>0</v>
      </c>
      <c r="L108" s="340">
        <v>0</v>
      </c>
      <c r="M108" s="340">
        <v>0</v>
      </c>
      <c r="N108" s="340">
        <v>0</v>
      </c>
      <c r="O108" s="340">
        <v>0</v>
      </c>
      <c r="P108" s="340">
        <v>0</v>
      </c>
      <c r="Q108" s="340">
        <v>0</v>
      </c>
      <c r="R108" s="340">
        <v>0</v>
      </c>
      <c r="S108" s="340">
        <v>0</v>
      </c>
      <c r="T108" s="340">
        <f t="shared" si="2"/>
        <v>0</v>
      </c>
    </row>
    <row r="109" spans="2:20" x14ac:dyDescent="0.25">
      <c r="B109" s="335" t="s">
        <v>94</v>
      </c>
      <c r="C109" s="341">
        <f t="shared" ref="C109:T109" si="3">SUM(C98:C108)</f>
        <v>0</v>
      </c>
      <c r="D109" s="341">
        <f t="shared" si="3"/>
        <v>0</v>
      </c>
      <c r="E109" s="341">
        <f t="shared" si="3"/>
        <v>0</v>
      </c>
      <c r="F109" s="341">
        <f t="shared" si="3"/>
        <v>0</v>
      </c>
      <c r="G109" s="341">
        <f t="shared" si="3"/>
        <v>0</v>
      </c>
      <c r="H109" s="341">
        <f t="shared" si="3"/>
        <v>0</v>
      </c>
      <c r="I109" s="341">
        <f t="shared" si="3"/>
        <v>0</v>
      </c>
      <c r="J109" s="341">
        <f t="shared" si="3"/>
        <v>0</v>
      </c>
      <c r="K109" s="341">
        <f t="shared" si="3"/>
        <v>0</v>
      </c>
      <c r="L109" s="341">
        <f t="shared" si="3"/>
        <v>0</v>
      </c>
      <c r="M109" s="341">
        <f t="shared" si="3"/>
        <v>0</v>
      </c>
      <c r="N109" s="341">
        <f t="shared" si="3"/>
        <v>0</v>
      </c>
      <c r="O109" s="341">
        <f t="shared" si="3"/>
        <v>0</v>
      </c>
      <c r="P109" s="341">
        <f t="shared" si="3"/>
        <v>0</v>
      </c>
      <c r="Q109" s="341">
        <f t="shared" si="3"/>
        <v>0</v>
      </c>
      <c r="R109" s="341">
        <f t="shared" si="3"/>
        <v>0</v>
      </c>
      <c r="S109" s="341">
        <f t="shared" si="3"/>
        <v>0</v>
      </c>
      <c r="T109" s="341">
        <f t="shared" si="3"/>
        <v>0</v>
      </c>
    </row>
    <row r="112" spans="2:20" x14ac:dyDescent="0.25">
      <c r="I112" s="223" t="s">
        <v>2437</v>
      </c>
    </row>
  </sheetData>
  <hyperlinks>
    <hyperlink ref="I112" location="'NTT Contents'!A1" display="To Contents" xr:uid="{00000000-0004-0000-0B00-000000000000}"/>
  </hyperlinks>
  <pageMargins left="0.70866141732283472" right="0.70866141732283472" top="0.74803149606299213" bottom="0.74803149606299213" header="0.31496062992125984" footer="0.31496062992125984"/>
  <pageSetup paperSize="9" scale="27"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6">
    <tabColor rgb="FF243386"/>
    <pageSetUpPr fitToPage="1"/>
  </sheetPr>
  <dimension ref="B5:N103"/>
  <sheetViews>
    <sheetView zoomScale="85" zoomScaleNormal="85" workbookViewId="0"/>
  </sheetViews>
  <sheetFormatPr defaultColWidth="9.140625" defaultRowHeight="15" x14ac:dyDescent="0.25"/>
  <cols>
    <col min="1" max="1" width="4.7109375" style="171" customWidth="1"/>
    <col min="2" max="2" width="26.28515625" style="171" customWidth="1"/>
    <col min="3" max="12" width="17.7109375" style="171" customWidth="1"/>
    <col min="13" max="13" width="18" style="171" customWidth="1"/>
    <col min="14" max="16384" width="9.140625" style="171"/>
  </cols>
  <sheetData>
    <row r="5" spans="2:13" ht="15.75" x14ac:dyDescent="0.25">
      <c r="B5" s="285" t="s">
        <v>2640</v>
      </c>
    </row>
    <row r="6" spans="2:13" x14ac:dyDescent="0.25">
      <c r="B6" s="312" t="s">
        <v>2361</v>
      </c>
      <c r="C6" s="334"/>
      <c r="D6" s="334"/>
      <c r="E6" s="334"/>
      <c r="F6" s="334"/>
      <c r="G6" s="334"/>
      <c r="H6" s="334"/>
      <c r="I6" s="334"/>
      <c r="J6" s="334"/>
      <c r="K6" s="334"/>
      <c r="L6" s="334"/>
      <c r="M6" s="334"/>
    </row>
    <row r="7" spans="2:13" x14ac:dyDescent="0.25">
      <c r="B7" s="232"/>
      <c r="C7" s="232"/>
      <c r="D7" s="232"/>
      <c r="E7" s="232"/>
      <c r="F7" s="232"/>
      <c r="G7" s="232"/>
      <c r="H7" s="232"/>
      <c r="I7" s="232"/>
      <c r="J7" s="232"/>
      <c r="K7" s="232"/>
      <c r="L7" s="232"/>
      <c r="M7" s="232"/>
    </row>
    <row r="8" spans="2:13" ht="45" x14ac:dyDescent="0.25">
      <c r="B8" s="232"/>
      <c r="C8" s="289" t="s">
        <v>2537</v>
      </c>
      <c r="D8" s="289" t="s">
        <v>2538</v>
      </c>
      <c r="E8" s="289" t="s">
        <v>2539</v>
      </c>
      <c r="F8" s="289" t="s">
        <v>2540</v>
      </c>
      <c r="G8" s="289" t="s">
        <v>2541</v>
      </c>
      <c r="H8" s="289" t="s">
        <v>2542</v>
      </c>
      <c r="I8" s="289" t="s">
        <v>2543</v>
      </c>
      <c r="J8" s="289" t="s">
        <v>731</v>
      </c>
      <c r="K8" s="289" t="s">
        <v>2544</v>
      </c>
      <c r="L8" s="289" t="s">
        <v>92</v>
      </c>
      <c r="M8" s="290" t="s">
        <v>94</v>
      </c>
    </row>
    <row r="9" spans="2:13" x14ac:dyDescent="0.25">
      <c r="B9" s="235" t="s">
        <v>2641</v>
      </c>
      <c r="C9" s="463">
        <v>0</v>
      </c>
      <c r="D9" s="463">
        <v>0</v>
      </c>
      <c r="E9" s="463">
        <v>0</v>
      </c>
      <c r="F9" s="463">
        <v>0</v>
      </c>
      <c r="G9" s="463">
        <v>0</v>
      </c>
      <c r="H9" s="463">
        <v>0</v>
      </c>
      <c r="I9" s="463">
        <v>0</v>
      </c>
      <c r="J9" s="463">
        <v>0</v>
      </c>
      <c r="K9" s="463">
        <v>0</v>
      </c>
      <c r="L9" s="463">
        <v>0</v>
      </c>
      <c r="M9" s="462">
        <v>0</v>
      </c>
    </row>
    <row r="10" spans="2:13" x14ac:dyDescent="0.25">
      <c r="B10" s="235" t="s">
        <v>2642</v>
      </c>
      <c r="C10" s="462">
        <v>0</v>
      </c>
      <c r="D10" s="462">
        <v>0</v>
      </c>
      <c r="E10" s="462">
        <v>0</v>
      </c>
      <c r="F10" s="462">
        <v>0</v>
      </c>
      <c r="G10" s="462">
        <v>0</v>
      </c>
      <c r="H10" s="462">
        <v>0</v>
      </c>
      <c r="I10" s="462">
        <v>0</v>
      </c>
      <c r="J10" s="462">
        <v>0</v>
      </c>
      <c r="K10" s="462">
        <v>0</v>
      </c>
      <c r="L10" s="462">
        <v>0</v>
      </c>
      <c r="M10" s="462">
        <v>0</v>
      </c>
    </row>
    <row r="11" spans="2:13" ht="30" customHeight="1" x14ac:dyDescent="0.25">
      <c r="B11" s="326" t="s">
        <v>2643</v>
      </c>
      <c r="C11" s="462">
        <v>0</v>
      </c>
      <c r="D11" s="462">
        <v>0</v>
      </c>
      <c r="E11" s="462">
        <v>0</v>
      </c>
      <c r="F11" s="462">
        <v>0</v>
      </c>
      <c r="G11" s="462">
        <v>0</v>
      </c>
      <c r="H11" s="462">
        <v>0</v>
      </c>
      <c r="I11" s="462">
        <v>0</v>
      </c>
      <c r="J11" s="462">
        <v>0</v>
      </c>
      <c r="K11" s="462">
        <v>0</v>
      </c>
      <c r="L11" s="462">
        <v>0</v>
      </c>
      <c r="M11" s="462">
        <v>0</v>
      </c>
    </row>
    <row r="12" spans="2:13" x14ac:dyDescent="0.25">
      <c r="B12" s="344" t="s">
        <v>2644</v>
      </c>
      <c r="C12" s="462">
        <v>3.59</v>
      </c>
      <c r="D12" s="462">
        <v>6.5799999999999997E-2</v>
      </c>
      <c r="E12" s="462">
        <v>0</v>
      </c>
      <c r="F12" s="462">
        <v>0</v>
      </c>
      <c r="G12" s="462">
        <v>0</v>
      </c>
      <c r="H12" s="462">
        <v>0</v>
      </c>
      <c r="I12" s="462">
        <v>0</v>
      </c>
      <c r="J12" s="462">
        <v>0</v>
      </c>
      <c r="K12" s="462">
        <v>0</v>
      </c>
      <c r="L12" s="462">
        <v>1.54E-2</v>
      </c>
      <c r="M12" s="462">
        <v>3.67</v>
      </c>
    </row>
    <row r="13" spans="2:13" x14ac:dyDescent="0.25">
      <c r="B13" s="344" t="s">
        <v>2645</v>
      </c>
      <c r="C13" s="462">
        <v>2.2800000000000001E-2</v>
      </c>
      <c r="D13" s="462">
        <v>0</v>
      </c>
      <c r="E13" s="462">
        <v>0</v>
      </c>
      <c r="F13" s="462">
        <v>0</v>
      </c>
      <c r="G13" s="462">
        <v>0</v>
      </c>
      <c r="H13" s="462">
        <v>0</v>
      </c>
      <c r="I13" s="462">
        <v>0</v>
      </c>
      <c r="J13" s="462">
        <v>0</v>
      </c>
      <c r="K13" s="462">
        <v>0</v>
      </c>
      <c r="L13" s="462">
        <v>0</v>
      </c>
      <c r="M13" s="462">
        <v>2.2800000000000001E-2</v>
      </c>
    </row>
    <row r="14" spans="2:13" x14ac:dyDescent="0.25">
      <c r="B14" s="345" t="s">
        <v>2646</v>
      </c>
      <c r="C14" s="462">
        <v>1.1000000000000001E-3</v>
      </c>
      <c r="D14" s="462">
        <v>0</v>
      </c>
      <c r="E14" s="462">
        <v>0</v>
      </c>
      <c r="F14" s="462">
        <v>0</v>
      </c>
      <c r="G14" s="462">
        <v>0</v>
      </c>
      <c r="H14" s="462">
        <v>0</v>
      </c>
      <c r="I14" s="462">
        <v>0</v>
      </c>
      <c r="J14" s="462">
        <v>0</v>
      </c>
      <c r="K14" s="462">
        <v>0</v>
      </c>
      <c r="L14" s="462">
        <v>0</v>
      </c>
      <c r="M14" s="462">
        <v>1.1000000000000001E-3</v>
      </c>
    </row>
    <row r="15" spans="2:13" x14ac:dyDescent="0.25">
      <c r="B15" s="345" t="s">
        <v>2647</v>
      </c>
      <c r="C15" s="462">
        <v>0</v>
      </c>
      <c r="D15" s="462">
        <v>0</v>
      </c>
      <c r="E15" s="462">
        <v>0</v>
      </c>
      <c r="F15" s="462">
        <v>0</v>
      </c>
      <c r="G15" s="462">
        <v>0</v>
      </c>
      <c r="H15" s="462">
        <v>0</v>
      </c>
      <c r="I15" s="462">
        <v>0</v>
      </c>
      <c r="J15" s="462">
        <v>0</v>
      </c>
      <c r="K15" s="462">
        <v>0</v>
      </c>
      <c r="L15" s="462">
        <v>0</v>
      </c>
      <c r="M15" s="462">
        <v>0</v>
      </c>
    </row>
    <row r="16" spans="2:13" x14ac:dyDescent="0.25">
      <c r="B16" s="235" t="s">
        <v>2648</v>
      </c>
      <c r="C16" s="462">
        <v>0</v>
      </c>
      <c r="D16" s="462">
        <v>0</v>
      </c>
      <c r="E16" s="462">
        <v>0</v>
      </c>
      <c r="F16" s="462">
        <v>0</v>
      </c>
      <c r="G16" s="462">
        <v>0</v>
      </c>
      <c r="H16" s="462">
        <v>0</v>
      </c>
      <c r="I16" s="462">
        <v>0</v>
      </c>
      <c r="J16" s="462">
        <v>0</v>
      </c>
      <c r="K16" s="462">
        <v>0</v>
      </c>
      <c r="L16" s="462">
        <v>0</v>
      </c>
      <c r="M16" s="462">
        <v>0</v>
      </c>
    </row>
    <row r="17" spans="2:13" x14ac:dyDescent="0.25">
      <c r="B17" s="345" t="s">
        <v>2649</v>
      </c>
      <c r="C17" s="462">
        <v>0</v>
      </c>
      <c r="D17" s="462">
        <v>0</v>
      </c>
      <c r="E17" s="462">
        <v>0</v>
      </c>
      <c r="F17" s="462">
        <v>0</v>
      </c>
      <c r="G17" s="462">
        <v>0</v>
      </c>
      <c r="H17" s="462">
        <v>0</v>
      </c>
      <c r="I17" s="462">
        <v>0</v>
      </c>
      <c r="J17" s="462">
        <v>0</v>
      </c>
      <c r="K17" s="462">
        <v>0</v>
      </c>
      <c r="L17" s="462">
        <v>0</v>
      </c>
      <c r="M17" s="462">
        <v>0</v>
      </c>
    </row>
    <row r="18" spans="2:13" x14ac:dyDescent="0.25">
      <c r="B18" s="346" t="s">
        <v>2650</v>
      </c>
      <c r="C18" s="462">
        <v>0</v>
      </c>
      <c r="D18" s="462">
        <v>0</v>
      </c>
      <c r="E18" s="462">
        <v>0</v>
      </c>
      <c r="F18" s="462">
        <v>0</v>
      </c>
      <c r="G18" s="462">
        <v>0</v>
      </c>
      <c r="H18" s="462">
        <v>0</v>
      </c>
      <c r="I18" s="462">
        <v>0</v>
      </c>
      <c r="J18" s="462">
        <v>0</v>
      </c>
      <c r="K18" s="462">
        <v>0</v>
      </c>
      <c r="L18" s="462">
        <v>0</v>
      </c>
      <c r="M18" s="462">
        <v>0</v>
      </c>
    </row>
    <row r="19" spans="2:13" x14ac:dyDescent="0.25">
      <c r="B19" s="171" t="s">
        <v>92</v>
      </c>
      <c r="C19" s="462">
        <v>0</v>
      </c>
      <c r="D19" s="462">
        <v>0</v>
      </c>
      <c r="E19" s="462">
        <v>0</v>
      </c>
      <c r="F19" s="462">
        <v>0</v>
      </c>
      <c r="G19" s="462">
        <v>0</v>
      </c>
      <c r="H19" s="462">
        <v>0</v>
      </c>
      <c r="I19" s="462">
        <v>0</v>
      </c>
      <c r="J19" s="462">
        <v>0</v>
      </c>
      <c r="K19" s="462">
        <v>0</v>
      </c>
      <c r="L19" s="462">
        <v>0</v>
      </c>
      <c r="M19" s="462">
        <v>0</v>
      </c>
    </row>
    <row r="20" spans="2:13" x14ac:dyDescent="0.25">
      <c r="B20" s="335" t="s">
        <v>94</v>
      </c>
      <c r="C20" s="453">
        <v>3.61</v>
      </c>
      <c r="D20" s="453">
        <v>6.5799999999999997E-2</v>
      </c>
      <c r="E20" s="453">
        <v>0</v>
      </c>
      <c r="F20" s="453">
        <v>0</v>
      </c>
      <c r="G20" s="453">
        <v>0</v>
      </c>
      <c r="H20" s="453">
        <v>0</v>
      </c>
      <c r="I20" s="453">
        <v>0</v>
      </c>
      <c r="J20" s="453">
        <v>0</v>
      </c>
      <c r="K20" s="453">
        <v>0</v>
      </c>
      <c r="L20" s="453">
        <v>1.54E-2</v>
      </c>
      <c r="M20" s="453">
        <v>3.69</v>
      </c>
    </row>
    <row r="21" spans="2:13" x14ac:dyDescent="0.25">
      <c r="B21" s="281" t="s">
        <v>2651</v>
      </c>
    </row>
    <row r="25" spans="2:13" ht="15.75" x14ac:dyDescent="0.25">
      <c r="B25" s="285" t="s">
        <v>2652</v>
      </c>
    </row>
    <row r="26" spans="2:13" x14ac:dyDescent="0.25">
      <c r="B26" s="312" t="s">
        <v>2363</v>
      </c>
      <c r="C26" s="334"/>
      <c r="D26" s="334"/>
      <c r="E26" s="334"/>
      <c r="F26" s="334"/>
      <c r="G26" s="334"/>
      <c r="H26" s="334"/>
      <c r="I26" s="334"/>
      <c r="J26" s="334"/>
      <c r="K26" s="334"/>
      <c r="L26" s="334"/>
      <c r="M26" s="334"/>
    </row>
    <row r="27" spans="2:13" x14ac:dyDescent="0.25">
      <c r="B27" s="232"/>
      <c r="C27" s="232"/>
      <c r="D27" s="232"/>
      <c r="E27" s="232"/>
      <c r="F27" s="232"/>
      <c r="G27" s="232"/>
      <c r="H27" s="232"/>
      <c r="I27" s="232"/>
      <c r="J27" s="232"/>
      <c r="K27" s="232"/>
      <c r="L27" s="232"/>
      <c r="M27" s="232"/>
    </row>
    <row r="28" spans="2:13" ht="45" x14ac:dyDescent="0.25">
      <c r="B28" s="232"/>
      <c r="C28" s="289" t="s">
        <v>2537</v>
      </c>
      <c r="D28" s="289" t="s">
        <v>2538</v>
      </c>
      <c r="E28" s="289" t="s">
        <v>2539</v>
      </c>
      <c r="F28" s="289" t="s">
        <v>2540</v>
      </c>
      <c r="G28" s="289" t="s">
        <v>2541</v>
      </c>
      <c r="H28" s="289" t="s">
        <v>2542</v>
      </c>
      <c r="I28" s="289" t="s">
        <v>2543</v>
      </c>
      <c r="J28" s="289" t="s">
        <v>731</v>
      </c>
      <c r="K28" s="289" t="s">
        <v>2544</v>
      </c>
      <c r="L28" s="289" t="s">
        <v>92</v>
      </c>
      <c r="M28" s="290" t="s">
        <v>94</v>
      </c>
    </row>
    <row r="29" spans="2:13" x14ac:dyDescent="0.25">
      <c r="B29" s="235" t="s">
        <v>2641</v>
      </c>
      <c r="C29" s="463">
        <v>0</v>
      </c>
      <c r="D29" s="463">
        <v>0</v>
      </c>
      <c r="E29" s="463">
        <v>0</v>
      </c>
      <c r="F29" s="463">
        <v>0</v>
      </c>
      <c r="G29" s="463">
        <v>0</v>
      </c>
      <c r="H29" s="463">
        <v>0</v>
      </c>
      <c r="I29" s="463">
        <v>0</v>
      </c>
      <c r="J29" s="463">
        <v>0</v>
      </c>
      <c r="K29" s="463">
        <v>0</v>
      </c>
      <c r="L29" s="463">
        <v>0</v>
      </c>
      <c r="M29" s="462">
        <v>0</v>
      </c>
    </row>
    <row r="30" spans="2:13" x14ac:dyDescent="0.25">
      <c r="B30" s="235" t="s">
        <v>2642</v>
      </c>
      <c r="C30" s="462">
        <v>0</v>
      </c>
      <c r="D30" s="462">
        <v>0</v>
      </c>
      <c r="E30" s="462">
        <v>0</v>
      </c>
      <c r="F30" s="462">
        <v>0</v>
      </c>
      <c r="G30" s="462">
        <v>0</v>
      </c>
      <c r="H30" s="462">
        <v>0</v>
      </c>
      <c r="I30" s="462">
        <v>0</v>
      </c>
      <c r="J30" s="462">
        <v>0</v>
      </c>
      <c r="K30" s="462">
        <v>0</v>
      </c>
      <c r="L30" s="462">
        <v>0</v>
      </c>
      <c r="M30" s="462">
        <v>0</v>
      </c>
    </row>
    <row r="31" spans="2:13" ht="30" x14ac:dyDescent="0.25">
      <c r="B31" s="326" t="s">
        <v>2643</v>
      </c>
      <c r="C31" s="462">
        <v>0</v>
      </c>
      <c r="D31" s="462">
        <v>0</v>
      </c>
      <c r="E31" s="462">
        <v>0</v>
      </c>
      <c r="F31" s="462">
        <v>0</v>
      </c>
      <c r="G31" s="462">
        <v>0</v>
      </c>
      <c r="H31" s="462">
        <v>0</v>
      </c>
      <c r="I31" s="462">
        <v>0</v>
      </c>
      <c r="J31" s="462">
        <v>0</v>
      </c>
      <c r="K31" s="462">
        <v>0</v>
      </c>
      <c r="L31" s="462">
        <v>0</v>
      </c>
      <c r="M31" s="462">
        <v>0</v>
      </c>
    </row>
    <row r="32" spans="2:13" x14ac:dyDescent="0.25">
      <c r="B32" s="344" t="s">
        <v>2644</v>
      </c>
      <c r="C32" s="462">
        <v>24.01</v>
      </c>
      <c r="D32" s="462">
        <v>2.0099999999999998</v>
      </c>
      <c r="E32" s="462">
        <v>0</v>
      </c>
      <c r="F32" s="462">
        <v>0</v>
      </c>
      <c r="G32" s="462">
        <v>0</v>
      </c>
      <c r="H32" s="462">
        <v>0</v>
      </c>
      <c r="I32" s="462">
        <v>0</v>
      </c>
      <c r="J32" s="462">
        <v>0</v>
      </c>
      <c r="K32" s="462">
        <v>0</v>
      </c>
      <c r="L32" s="462">
        <v>9.1499999999999998E-2</v>
      </c>
      <c r="M32" s="462">
        <v>26.11</v>
      </c>
    </row>
    <row r="33" spans="2:13" x14ac:dyDescent="0.25">
      <c r="B33" s="344" t="s">
        <v>2645</v>
      </c>
      <c r="C33" s="462">
        <v>2.0299999999999998</v>
      </c>
      <c r="D33" s="462">
        <v>8.2000000000000003E-2</v>
      </c>
      <c r="E33" s="462">
        <v>0</v>
      </c>
      <c r="F33" s="462">
        <v>0</v>
      </c>
      <c r="G33" s="462">
        <v>0</v>
      </c>
      <c r="H33" s="462">
        <v>0</v>
      </c>
      <c r="I33" s="462">
        <v>0</v>
      </c>
      <c r="J33" s="462">
        <v>0</v>
      </c>
      <c r="K33" s="462">
        <v>0</v>
      </c>
      <c r="L33" s="462">
        <v>9.1999999999999998E-3</v>
      </c>
      <c r="M33" s="462">
        <v>2.12</v>
      </c>
    </row>
    <row r="34" spans="2:13" x14ac:dyDescent="0.25">
      <c r="B34" s="345" t="s">
        <v>2646</v>
      </c>
      <c r="C34" s="462">
        <v>6.35</v>
      </c>
      <c r="D34" s="462">
        <v>0.35439999999999999</v>
      </c>
      <c r="E34" s="462">
        <v>0</v>
      </c>
      <c r="F34" s="462">
        <v>0</v>
      </c>
      <c r="G34" s="462">
        <v>0</v>
      </c>
      <c r="H34" s="462">
        <v>0</v>
      </c>
      <c r="I34" s="462">
        <v>0</v>
      </c>
      <c r="J34" s="462">
        <v>0</v>
      </c>
      <c r="K34" s="462">
        <v>0</v>
      </c>
      <c r="L34" s="462">
        <v>5.1999999999999998E-3</v>
      </c>
      <c r="M34" s="462">
        <v>6.71</v>
      </c>
    </row>
    <row r="35" spans="2:13" x14ac:dyDescent="0.25">
      <c r="B35" s="345" t="s">
        <v>2647</v>
      </c>
      <c r="C35" s="462">
        <v>3.27</v>
      </c>
      <c r="D35" s="462">
        <v>0.19719999999999999</v>
      </c>
      <c r="E35" s="462">
        <v>0</v>
      </c>
      <c r="F35" s="462">
        <v>0</v>
      </c>
      <c r="G35" s="462">
        <v>0</v>
      </c>
      <c r="H35" s="462">
        <v>0</v>
      </c>
      <c r="I35" s="462">
        <v>0</v>
      </c>
      <c r="J35" s="462">
        <v>0</v>
      </c>
      <c r="K35" s="462">
        <v>0</v>
      </c>
      <c r="L35" s="462">
        <v>2E-3</v>
      </c>
      <c r="M35" s="462">
        <v>3.47</v>
      </c>
    </row>
    <row r="36" spans="2:13" x14ac:dyDescent="0.25">
      <c r="B36" s="235" t="s">
        <v>2648</v>
      </c>
      <c r="C36" s="462">
        <v>0</v>
      </c>
      <c r="D36" s="462">
        <v>0</v>
      </c>
      <c r="E36" s="462">
        <v>0</v>
      </c>
      <c r="F36" s="462">
        <v>0</v>
      </c>
      <c r="G36" s="462">
        <v>0</v>
      </c>
      <c r="H36" s="462">
        <v>0</v>
      </c>
      <c r="I36" s="462">
        <v>0</v>
      </c>
      <c r="J36" s="462">
        <v>0</v>
      </c>
      <c r="K36" s="462">
        <v>0</v>
      </c>
      <c r="L36" s="462">
        <v>0</v>
      </c>
      <c r="M36" s="462">
        <v>0</v>
      </c>
    </row>
    <row r="37" spans="2:13" x14ac:dyDescent="0.25">
      <c r="B37" s="235" t="s">
        <v>2653</v>
      </c>
      <c r="C37" s="462">
        <v>0</v>
      </c>
      <c r="D37" s="462">
        <v>0</v>
      </c>
      <c r="E37" s="462">
        <v>0</v>
      </c>
      <c r="F37" s="462">
        <v>0</v>
      </c>
      <c r="G37" s="462">
        <v>0</v>
      </c>
      <c r="H37" s="462">
        <v>0</v>
      </c>
      <c r="I37" s="462">
        <v>0</v>
      </c>
      <c r="J37" s="462">
        <v>0</v>
      </c>
      <c r="K37" s="462">
        <v>0</v>
      </c>
      <c r="L37" s="462">
        <v>0</v>
      </c>
      <c r="M37" s="462">
        <v>0</v>
      </c>
    </row>
    <row r="38" spans="2:13" x14ac:dyDescent="0.25">
      <c r="B38" s="171" t="s">
        <v>2654</v>
      </c>
      <c r="C38" s="462">
        <v>0</v>
      </c>
      <c r="D38" s="462">
        <v>0</v>
      </c>
      <c r="E38" s="462">
        <v>0</v>
      </c>
      <c r="F38" s="462">
        <v>0</v>
      </c>
      <c r="G38" s="462">
        <v>0</v>
      </c>
      <c r="H38" s="462">
        <v>0</v>
      </c>
      <c r="I38" s="462">
        <v>0</v>
      </c>
      <c r="J38" s="462">
        <v>0</v>
      </c>
      <c r="K38" s="462">
        <v>0</v>
      </c>
      <c r="L38" s="462">
        <v>0</v>
      </c>
      <c r="M38" s="462">
        <v>0</v>
      </c>
    </row>
    <row r="39" spans="2:13" x14ac:dyDescent="0.25">
      <c r="B39" s="171" t="s">
        <v>92</v>
      </c>
      <c r="C39" s="462">
        <v>0</v>
      </c>
      <c r="D39" s="462">
        <v>0</v>
      </c>
      <c r="E39" s="462">
        <v>0</v>
      </c>
      <c r="F39" s="462">
        <v>0</v>
      </c>
      <c r="G39" s="462">
        <v>0</v>
      </c>
      <c r="H39" s="462">
        <v>0</v>
      </c>
      <c r="I39" s="462">
        <v>0</v>
      </c>
      <c r="J39" s="462">
        <v>0</v>
      </c>
      <c r="K39" s="462">
        <v>0</v>
      </c>
      <c r="L39" s="462">
        <v>0</v>
      </c>
      <c r="M39" s="462">
        <v>0</v>
      </c>
    </row>
    <row r="40" spans="2:13" x14ac:dyDescent="0.25">
      <c r="B40" s="335" t="s">
        <v>94</v>
      </c>
      <c r="C40" s="453">
        <v>35.659999999999997</v>
      </c>
      <c r="D40" s="453">
        <v>2.64</v>
      </c>
      <c r="E40" s="453">
        <v>0</v>
      </c>
      <c r="F40" s="453">
        <v>0</v>
      </c>
      <c r="G40" s="453">
        <v>0</v>
      </c>
      <c r="H40" s="453">
        <v>0</v>
      </c>
      <c r="I40" s="453">
        <v>0</v>
      </c>
      <c r="J40" s="453">
        <v>0</v>
      </c>
      <c r="K40" s="453">
        <v>0</v>
      </c>
      <c r="L40" s="453">
        <v>0.108</v>
      </c>
      <c r="M40" s="453">
        <v>38.409999999999997</v>
      </c>
    </row>
    <row r="45" spans="2:13" ht="15.75" x14ac:dyDescent="0.25">
      <c r="B45" s="285" t="s">
        <v>2655</v>
      </c>
    </row>
    <row r="46" spans="2:13" x14ac:dyDescent="0.25">
      <c r="B46" s="312" t="s">
        <v>2365</v>
      </c>
      <c r="C46" s="334"/>
      <c r="D46" s="334"/>
      <c r="E46" s="334"/>
      <c r="F46" s="334"/>
      <c r="G46" s="334"/>
      <c r="H46" s="334"/>
      <c r="I46" s="334"/>
      <c r="J46" s="334"/>
      <c r="K46" s="334"/>
      <c r="L46" s="334"/>
      <c r="M46" s="334"/>
    </row>
    <row r="47" spans="2:13" x14ac:dyDescent="0.25">
      <c r="B47" s="232"/>
      <c r="C47" s="232"/>
      <c r="D47" s="232"/>
      <c r="E47" s="232"/>
      <c r="F47" s="232"/>
      <c r="G47" s="232"/>
      <c r="H47" s="232"/>
      <c r="I47" s="232"/>
      <c r="J47" s="232"/>
      <c r="K47" s="232"/>
      <c r="L47" s="232"/>
      <c r="M47" s="232"/>
    </row>
    <row r="48" spans="2:13" ht="45" x14ac:dyDescent="0.25">
      <c r="B48" s="232"/>
      <c r="C48" s="289" t="s">
        <v>2537</v>
      </c>
      <c r="D48" s="289" t="s">
        <v>2538</v>
      </c>
      <c r="E48" s="289" t="s">
        <v>2539</v>
      </c>
      <c r="F48" s="289" t="s">
        <v>2540</v>
      </c>
      <c r="G48" s="289" t="s">
        <v>2541</v>
      </c>
      <c r="H48" s="289" t="s">
        <v>2542</v>
      </c>
      <c r="I48" s="289" t="s">
        <v>2543</v>
      </c>
      <c r="J48" s="289" t="s">
        <v>731</v>
      </c>
      <c r="K48" s="289" t="s">
        <v>2544</v>
      </c>
      <c r="L48" s="289" t="s">
        <v>92</v>
      </c>
      <c r="M48" s="290" t="s">
        <v>94</v>
      </c>
    </row>
    <row r="49" spans="2:13" x14ac:dyDescent="0.25">
      <c r="B49" s="235" t="s">
        <v>2641</v>
      </c>
      <c r="C49" s="463">
        <v>0</v>
      </c>
      <c r="D49" s="463">
        <v>0</v>
      </c>
      <c r="E49" s="463">
        <v>0</v>
      </c>
      <c r="F49" s="463">
        <v>0</v>
      </c>
      <c r="G49" s="463">
        <v>0</v>
      </c>
      <c r="H49" s="463">
        <v>0</v>
      </c>
      <c r="I49" s="463">
        <v>0</v>
      </c>
      <c r="J49" s="463">
        <v>0</v>
      </c>
      <c r="K49" s="463">
        <v>0</v>
      </c>
      <c r="L49" s="463">
        <v>0</v>
      </c>
      <c r="M49" s="462">
        <v>0</v>
      </c>
    </row>
    <row r="50" spans="2:13" x14ac:dyDescent="0.25">
      <c r="B50" s="235" t="s">
        <v>2642</v>
      </c>
      <c r="C50" s="462">
        <v>0</v>
      </c>
      <c r="D50" s="462">
        <v>0</v>
      </c>
      <c r="E50" s="462">
        <v>0</v>
      </c>
      <c r="F50" s="462">
        <v>0</v>
      </c>
      <c r="G50" s="462">
        <v>0</v>
      </c>
      <c r="H50" s="462">
        <v>0</v>
      </c>
      <c r="I50" s="462">
        <v>0</v>
      </c>
      <c r="J50" s="462">
        <v>0</v>
      </c>
      <c r="K50" s="462">
        <v>0</v>
      </c>
      <c r="L50" s="462">
        <v>0</v>
      </c>
      <c r="M50" s="462">
        <v>0</v>
      </c>
    </row>
    <row r="51" spans="2:13" ht="30" x14ac:dyDescent="0.25">
      <c r="B51" s="326" t="s">
        <v>2643</v>
      </c>
      <c r="C51" s="462">
        <v>0</v>
      </c>
      <c r="D51" s="462">
        <v>0</v>
      </c>
      <c r="E51" s="462">
        <v>0</v>
      </c>
      <c r="F51" s="462">
        <v>0</v>
      </c>
      <c r="G51" s="462">
        <v>0</v>
      </c>
      <c r="H51" s="462">
        <v>0</v>
      </c>
      <c r="I51" s="462">
        <v>0</v>
      </c>
      <c r="J51" s="462">
        <v>0</v>
      </c>
      <c r="K51" s="462">
        <v>0</v>
      </c>
      <c r="L51" s="462">
        <v>0</v>
      </c>
      <c r="M51" s="462">
        <v>0</v>
      </c>
    </row>
    <row r="52" spans="2:13" x14ac:dyDescent="0.25">
      <c r="B52" s="344" t="s">
        <v>2644</v>
      </c>
      <c r="C52" s="462">
        <v>27.6</v>
      </c>
      <c r="D52" s="462">
        <v>2.0699999999999998</v>
      </c>
      <c r="E52" s="462">
        <v>0</v>
      </c>
      <c r="F52" s="462">
        <v>0</v>
      </c>
      <c r="G52" s="462">
        <v>0</v>
      </c>
      <c r="H52" s="462">
        <v>0</v>
      </c>
      <c r="I52" s="462">
        <v>0</v>
      </c>
      <c r="J52" s="462">
        <v>0</v>
      </c>
      <c r="K52" s="462">
        <v>0</v>
      </c>
      <c r="L52" s="462">
        <v>0.107</v>
      </c>
      <c r="M52" s="462">
        <v>29.78</v>
      </c>
    </row>
    <row r="53" spans="2:13" x14ac:dyDescent="0.25">
      <c r="B53" s="344" t="s">
        <v>2645</v>
      </c>
      <c r="C53" s="462">
        <v>2.0499999999999998</v>
      </c>
      <c r="D53" s="462">
        <v>8.2000000000000003E-2</v>
      </c>
      <c r="E53" s="462">
        <v>0</v>
      </c>
      <c r="F53" s="462">
        <v>0</v>
      </c>
      <c r="G53" s="462">
        <v>0</v>
      </c>
      <c r="H53" s="462">
        <v>0</v>
      </c>
      <c r="I53" s="462">
        <v>0</v>
      </c>
      <c r="J53" s="462">
        <v>0</v>
      </c>
      <c r="K53" s="462">
        <v>0</v>
      </c>
      <c r="L53" s="462">
        <v>9.1999999999999998E-3</v>
      </c>
      <c r="M53" s="462">
        <v>2.14</v>
      </c>
    </row>
    <row r="54" spans="2:13" x14ac:dyDescent="0.25">
      <c r="B54" s="345" t="s">
        <v>2646</v>
      </c>
      <c r="C54" s="462">
        <v>6.35</v>
      </c>
      <c r="D54" s="462">
        <v>0.35439999999999999</v>
      </c>
      <c r="E54" s="462">
        <v>0</v>
      </c>
      <c r="F54" s="462">
        <v>0</v>
      </c>
      <c r="G54" s="462">
        <v>0</v>
      </c>
      <c r="H54" s="462">
        <v>0</v>
      </c>
      <c r="I54" s="462">
        <v>0</v>
      </c>
      <c r="J54" s="462">
        <v>0</v>
      </c>
      <c r="K54" s="462">
        <v>0</v>
      </c>
      <c r="L54" s="462">
        <v>5.1999999999999998E-3</v>
      </c>
      <c r="M54" s="462">
        <v>6.71</v>
      </c>
    </row>
    <row r="55" spans="2:13" x14ac:dyDescent="0.25">
      <c r="B55" s="345" t="s">
        <v>2647</v>
      </c>
      <c r="C55" s="462">
        <v>3.27</v>
      </c>
      <c r="D55" s="462">
        <v>0.19719999999999999</v>
      </c>
      <c r="E55" s="462">
        <v>0</v>
      </c>
      <c r="F55" s="462">
        <v>0</v>
      </c>
      <c r="G55" s="462">
        <v>0</v>
      </c>
      <c r="H55" s="462">
        <v>0</v>
      </c>
      <c r="I55" s="462">
        <v>0</v>
      </c>
      <c r="J55" s="462">
        <v>0</v>
      </c>
      <c r="K55" s="462">
        <v>0</v>
      </c>
      <c r="L55" s="462">
        <v>2E-3</v>
      </c>
      <c r="M55" s="462">
        <v>3.47</v>
      </c>
    </row>
    <row r="56" spans="2:13" x14ac:dyDescent="0.25">
      <c r="B56" s="235" t="s">
        <v>2648</v>
      </c>
      <c r="C56" s="462">
        <v>0</v>
      </c>
      <c r="D56" s="462">
        <v>0</v>
      </c>
      <c r="E56" s="462">
        <v>0</v>
      </c>
      <c r="F56" s="462">
        <v>0</v>
      </c>
      <c r="G56" s="462">
        <v>0</v>
      </c>
      <c r="H56" s="462">
        <v>0</v>
      </c>
      <c r="I56" s="462">
        <v>0</v>
      </c>
      <c r="J56" s="462">
        <v>0</v>
      </c>
      <c r="K56" s="462">
        <v>0</v>
      </c>
      <c r="L56" s="462">
        <v>0</v>
      </c>
      <c r="M56" s="462">
        <v>0</v>
      </c>
    </row>
    <row r="57" spans="2:13" x14ac:dyDescent="0.25">
      <c r="B57" s="171" t="s">
        <v>2653</v>
      </c>
      <c r="C57" s="463">
        <v>0</v>
      </c>
      <c r="D57" s="463">
        <v>0</v>
      </c>
      <c r="E57" s="463">
        <v>0</v>
      </c>
      <c r="F57" s="463">
        <v>0</v>
      </c>
      <c r="G57" s="463">
        <v>0</v>
      </c>
      <c r="H57" s="463">
        <v>0</v>
      </c>
      <c r="I57" s="463">
        <v>0</v>
      </c>
      <c r="J57" s="463">
        <v>0</v>
      </c>
      <c r="K57" s="463">
        <v>0</v>
      </c>
      <c r="L57" s="463">
        <v>0</v>
      </c>
      <c r="M57" s="463">
        <v>0</v>
      </c>
    </row>
    <row r="58" spans="2:13" x14ac:dyDescent="0.25">
      <c r="B58" s="171" t="s">
        <v>2654</v>
      </c>
      <c r="C58" s="462">
        <v>0</v>
      </c>
      <c r="D58" s="462">
        <v>0</v>
      </c>
      <c r="E58" s="462">
        <v>0</v>
      </c>
      <c r="F58" s="462">
        <v>0</v>
      </c>
      <c r="G58" s="462">
        <v>0</v>
      </c>
      <c r="H58" s="462">
        <v>0</v>
      </c>
      <c r="I58" s="462">
        <v>0</v>
      </c>
      <c r="J58" s="462">
        <v>0</v>
      </c>
      <c r="K58" s="462">
        <v>0</v>
      </c>
      <c r="L58" s="462">
        <v>0</v>
      </c>
      <c r="M58" s="462">
        <v>0</v>
      </c>
    </row>
    <row r="59" spans="2:13" x14ac:dyDescent="0.25">
      <c r="B59" s="171" t="s">
        <v>92</v>
      </c>
      <c r="C59" s="462">
        <v>0</v>
      </c>
      <c r="D59" s="462">
        <v>0</v>
      </c>
      <c r="E59" s="462">
        <v>0</v>
      </c>
      <c r="F59" s="462">
        <v>0</v>
      </c>
      <c r="G59" s="462">
        <v>0</v>
      </c>
      <c r="H59" s="462">
        <v>0</v>
      </c>
      <c r="I59" s="462">
        <v>0</v>
      </c>
      <c r="J59" s="462">
        <v>0</v>
      </c>
      <c r="K59" s="462">
        <v>0</v>
      </c>
      <c r="L59" s="462">
        <v>0</v>
      </c>
      <c r="M59" s="462">
        <v>0</v>
      </c>
    </row>
    <row r="60" spans="2:13" x14ac:dyDescent="0.25">
      <c r="B60" s="335" t="s">
        <v>94</v>
      </c>
      <c r="C60" s="453">
        <v>39.270000000000003</v>
      </c>
      <c r="D60" s="453">
        <v>2.71</v>
      </c>
      <c r="E60" s="453">
        <v>0</v>
      </c>
      <c r="F60" s="453">
        <v>0</v>
      </c>
      <c r="G60" s="453">
        <v>0</v>
      </c>
      <c r="H60" s="453">
        <v>0</v>
      </c>
      <c r="I60" s="453">
        <v>0</v>
      </c>
      <c r="J60" s="453">
        <v>0</v>
      </c>
      <c r="K60" s="453">
        <v>0</v>
      </c>
      <c r="L60" s="453">
        <v>0.1234</v>
      </c>
      <c r="M60" s="453">
        <v>42.1</v>
      </c>
    </row>
    <row r="65" spans="2:14" ht="15.75" x14ac:dyDescent="0.25">
      <c r="B65" s="285" t="s">
        <v>2656</v>
      </c>
    </row>
    <row r="66" spans="2:14" x14ac:dyDescent="0.25">
      <c r="B66" s="312" t="s">
        <v>2657</v>
      </c>
      <c r="C66" s="312"/>
      <c r="D66" s="334"/>
      <c r="E66" s="334"/>
      <c r="F66" s="334"/>
      <c r="G66" s="312"/>
      <c r="H66" s="334"/>
      <c r="I66" s="334"/>
      <c r="J66" s="334"/>
      <c r="K66" s="334"/>
      <c r="L66" s="334"/>
      <c r="M66" s="334"/>
      <c r="N66" s="334"/>
    </row>
    <row r="67" spans="2:14" x14ac:dyDescent="0.25">
      <c r="B67" s="232"/>
      <c r="C67" s="232"/>
      <c r="D67" s="232"/>
      <c r="E67" s="232"/>
      <c r="F67" s="232"/>
      <c r="G67" s="232"/>
      <c r="H67" s="232"/>
      <c r="I67" s="232"/>
      <c r="J67" s="232"/>
      <c r="K67" s="232"/>
      <c r="L67" s="232"/>
      <c r="M67" s="232"/>
      <c r="N67" s="232"/>
    </row>
    <row r="68" spans="2:14" x14ac:dyDescent="0.25">
      <c r="B68" s="232"/>
      <c r="C68" s="316" t="s">
        <v>2556</v>
      </c>
      <c r="D68" s="316" t="s">
        <v>2557</v>
      </c>
      <c r="E68" s="316" t="s">
        <v>2558</v>
      </c>
      <c r="F68" s="316" t="s">
        <v>2559</v>
      </c>
      <c r="G68" s="316" t="s">
        <v>2560</v>
      </c>
      <c r="H68" s="316" t="s">
        <v>2561</v>
      </c>
      <c r="I68" s="316" t="s">
        <v>2562</v>
      </c>
      <c r="J68" s="316" t="s">
        <v>2563</v>
      </c>
      <c r="K68" s="316" t="s">
        <v>2564</v>
      </c>
      <c r="L68" s="316" t="s">
        <v>2565</v>
      </c>
      <c r="M68" s="316" t="s">
        <v>92</v>
      </c>
      <c r="N68" s="347" t="s">
        <v>94</v>
      </c>
    </row>
    <row r="69" spans="2:14" x14ac:dyDescent="0.25">
      <c r="B69" s="326" t="s">
        <v>2658</v>
      </c>
      <c r="C69" s="326">
        <v>0</v>
      </c>
      <c r="D69" s="326">
        <v>0</v>
      </c>
      <c r="E69" s="326">
        <v>0</v>
      </c>
      <c r="F69" s="326">
        <v>0</v>
      </c>
      <c r="G69" s="326">
        <v>0</v>
      </c>
      <c r="H69" s="326">
        <v>0</v>
      </c>
      <c r="I69" s="326">
        <v>0</v>
      </c>
      <c r="J69" s="326">
        <v>0</v>
      </c>
      <c r="K69" s="326">
        <v>0</v>
      </c>
      <c r="L69" s="326">
        <v>0</v>
      </c>
      <c r="M69" s="326">
        <v>0</v>
      </c>
      <c r="N69" s="326">
        <f t="shared" ref="N69:N74" si="0">SUM(C69:M69)</f>
        <v>0</v>
      </c>
    </row>
    <row r="70" spans="2:14" x14ac:dyDescent="0.25">
      <c r="B70" s="326" t="s">
        <v>2659</v>
      </c>
      <c r="C70" s="326">
        <v>0</v>
      </c>
      <c r="D70" s="326">
        <v>0</v>
      </c>
      <c r="E70" s="326">
        <v>0</v>
      </c>
      <c r="F70" s="326">
        <v>0</v>
      </c>
      <c r="G70" s="326">
        <v>0</v>
      </c>
      <c r="H70" s="326">
        <v>0</v>
      </c>
      <c r="I70" s="326">
        <v>0</v>
      </c>
      <c r="J70" s="326">
        <v>0</v>
      </c>
      <c r="K70" s="326">
        <v>0</v>
      </c>
      <c r="L70" s="326">
        <v>0</v>
      </c>
      <c r="M70" s="326">
        <v>0</v>
      </c>
      <c r="N70" s="326">
        <f t="shared" si="0"/>
        <v>0</v>
      </c>
    </row>
    <row r="71" spans="2:14" x14ac:dyDescent="0.25">
      <c r="B71" s="326" t="s">
        <v>2660</v>
      </c>
      <c r="C71" s="326">
        <v>0</v>
      </c>
      <c r="D71" s="326">
        <v>0</v>
      </c>
      <c r="E71" s="326">
        <v>0</v>
      </c>
      <c r="F71" s="326">
        <v>0</v>
      </c>
      <c r="G71" s="326">
        <v>0</v>
      </c>
      <c r="H71" s="326">
        <v>0</v>
      </c>
      <c r="I71" s="326">
        <v>0</v>
      </c>
      <c r="J71" s="326">
        <v>0</v>
      </c>
      <c r="K71" s="326">
        <v>0</v>
      </c>
      <c r="L71" s="326">
        <v>0</v>
      </c>
      <c r="M71" s="326">
        <v>0</v>
      </c>
      <c r="N71" s="326">
        <f t="shared" si="0"/>
        <v>0</v>
      </c>
    </row>
    <row r="72" spans="2:14" x14ac:dyDescent="0.25">
      <c r="B72" s="326" t="s">
        <v>2648</v>
      </c>
      <c r="C72" s="326">
        <v>0</v>
      </c>
      <c r="D72" s="326">
        <v>0</v>
      </c>
      <c r="E72" s="326">
        <v>0</v>
      </c>
      <c r="F72" s="326">
        <v>0</v>
      </c>
      <c r="G72" s="326">
        <v>0</v>
      </c>
      <c r="H72" s="326">
        <v>0</v>
      </c>
      <c r="I72" s="326">
        <v>0</v>
      </c>
      <c r="J72" s="326">
        <v>0</v>
      </c>
      <c r="K72" s="326">
        <v>0</v>
      </c>
      <c r="L72" s="326">
        <v>0</v>
      </c>
      <c r="M72" s="326">
        <v>0</v>
      </c>
      <c r="N72" s="326">
        <f t="shared" si="0"/>
        <v>0</v>
      </c>
    </row>
    <row r="73" spans="2:14" x14ac:dyDescent="0.25">
      <c r="B73" s="326" t="s">
        <v>2661</v>
      </c>
      <c r="C73" s="326">
        <v>0</v>
      </c>
      <c r="D73" s="326">
        <v>0</v>
      </c>
      <c r="E73" s="326">
        <v>0</v>
      </c>
      <c r="F73" s="326">
        <v>0</v>
      </c>
      <c r="G73" s="326">
        <v>0</v>
      </c>
      <c r="H73" s="326">
        <v>0</v>
      </c>
      <c r="I73" s="326">
        <v>0</v>
      </c>
      <c r="J73" s="326">
        <v>0</v>
      </c>
      <c r="K73" s="326">
        <v>0</v>
      </c>
      <c r="L73" s="326">
        <v>0</v>
      </c>
      <c r="M73" s="326">
        <v>0</v>
      </c>
      <c r="N73" s="326">
        <f t="shared" si="0"/>
        <v>0</v>
      </c>
    </row>
    <row r="74" spans="2:14" x14ac:dyDescent="0.25">
      <c r="B74" s="326" t="s">
        <v>92</v>
      </c>
      <c r="C74" s="326">
        <v>0</v>
      </c>
      <c r="D74" s="326">
        <v>0</v>
      </c>
      <c r="E74" s="326">
        <v>0</v>
      </c>
      <c r="F74" s="326">
        <v>0</v>
      </c>
      <c r="G74" s="326">
        <v>0</v>
      </c>
      <c r="H74" s="326">
        <v>0</v>
      </c>
      <c r="I74" s="326">
        <v>0</v>
      </c>
      <c r="J74" s="326">
        <v>0</v>
      </c>
      <c r="K74" s="326">
        <v>0</v>
      </c>
      <c r="L74" s="326">
        <v>0</v>
      </c>
      <c r="M74" s="326">
        <v>0</v>
      </c>
      <c r="N74" s="326">
        <f t="shared" si="0"/>
        <v>0</v>
      </c>
    </row>
    <row r="75" spans="2:14" x14ac:dyDescent="0.25">
      <c r="B75" s="335" t="s">
        <v>94</v>
      </c>
      <c r="C75" s="341">
        <f t="shared" ref="C75:N75" si="1">SUM(C69:C74)</f>
        <v>0</v>
      </c>
      <c r="D75" s="341">
        <f t="shared" si="1"/>
        <v>0</v>
      </c>
      <c r="E75" s="341">
        <f t="shared" si="1"/>
        <v>0</v>
      </c>
      <c r="F75" s="341">
        <f t="shared" si="1"/>
        <v>0</v>
      </c>
      <c r="G75" s="341">
        <f t="shared" si="1"/>
        <v>0</v>
      </c>
      <c r="H75" s="341">
        <f t="shared" si="1"/>
        <v>0</v>
      </c>
      <c r="I75" s="341">
        <f t="shared" si="1"/>
        <v>0</v>
      </c>
      <c r="J75" s="341">
        <f t="shared" si="1"/>
        <v>0</v>
      </c>
      <c r="K75" s="341">
        <f t="shared" si="1"/>
        <v>0</v>
      </c>
      <c r="L75" s="341">
        <f t="shared" si="1"/>
        <v>0</v>
      </c>
      <c r="M75" s="341">
        <f t="shared" si="1"/>
        <v>0</v>
      </c>
      <c r="N75" s="341">
        <f t="shared" si="1"/>
        <v>0</v>
      </c>
    </row>
    <row r="76" spans="2:14" x14ac:dyDescent="0.25">
      <c r="B76" s="348" t="s">
        <v>2662</v>
      </c>
    </row>
    <row r="78" spans="2:14" ht="15.75" x14ac:dyDescent="0.25">
      <c r="B78" s="285" t="s">
        <v>2663</v>
      </c>
    </row>
    <row r="79" spans="2:14" x14ac:dyDescent="0.25">
      <c r="B79" s="312" t="s">
        <v>2664</v>
      </c>
      <c r="C79" s="312"/>
      <c r="D79" s="334"/>
      <c r="E79" s="334"/>
      <c r="F79" s="334"/>
      <c r="G79" s="312"/>
      <c r="H79" s="334"/>
      <c r="I79" s="334"/>
      <c r="J79" s="334"/>
      <c r="K79" s="334"/>
      <c r="L79" s="334"/>
      <c r="M79" s="334"/>
      <c r="N79" s="334"/>
    </row>
    <row r="80" spans="2:14" x14ac:dyDescent="0.25">
      <c r="B80" s="232"/>
      <c r="C80" s="232"/>
      <c r="D80" s="232"/>
      <c r="E80" s="232"/>
      <c r="F80" s="232"/>
      <c r="G80" s="232"/>
      <c r="H80" s="232"/>
      <c r="I80" s="232"/>
      <c r="J80" s="232"/>
      <c r="K80" s="232"/>
      <c r="L80" s="232"/>
      <c r="M80" s="232"/>
      <c r="N80" s="232"/>
    </row>
    <row r="81" spans="2:14" x14ac:dyDescent="0.25">
      <c r="B81" s="232"/>
      <c r="C81" s="316" t="s">
        <v>2556</v>
      </c>
      <c r="D81" s="316" t="s">
        <v>2557</v>
      </c>
      <c r="E81" s="316" t="s">
        <v>2558</v>
      </c>
      <c r="F81" s="316" t="s">
        <v>2559</v>
      </c>
      <c r="G81" s="316" t="s">
        <v>2560</v>
      </c>
      <c r="H81" s="316" t="s">
        <v>2561</v>
      </c>
      <c r="I81" s="316" t="s">
        <v>2562</v>
      </c>
      <c r="J81" s="316" t="s">
        <v>2563</v>
      </c>
      <c r="K81" s="316" t="s">
        <v>2564</v>
      </c>
      <c r="L81" s="316" t="s">
        <v>2565</v>
      </c>
      <c r="M81" s="316" t="s">
        <v>92</v>
      </c>
      <c r="N81" s="347" t="s">
        <v>94</v>
      </c>
    </row>
    <row r="82" spans="2:14" x14ac:dyDescent="0.25">
      <c r="B82" s="171" t="s">
        <v>2665</v>
      </c>
      <c r="C82" s="349">
        <v>0</v>
      </c>
      <c r="D82" s="349">
        <v>0</v>
      </c>
      <c r="E82" s="349">
        <v>0</v>
      </c>
      <c r="F82" s="349">
        <v>0</v>
      </c>
      <c r="G82" s="349">
        <v>0</v>
      </c>
      <c r="H82" s="349">
        <v>0</v>
      </c>
      <c r="I82" s="349">
        <v>0</v>
      </c>
      <c r="J82" s="349">
        <v>0</v>
      </c>
      <c r="K82" s="349">
        <v>0</v>
      </c>
      <c r="L82" s="349">
        <v>0</v>
      </c>
      <c r="M82" s="349">
        <v>0</v>
      </c>
      <c r="N82" s="349">
        <f t="shared" ref="N82:N87" si="2">SUM(C82:M82)</f>
        <v>0</v>
      </c>
    </row>
    <row r="83" spans="2:14" x14ac:dyDescent="0.25">
      <c r="B83" s="350" t="s">
        <v>2666</v>
      </c>
      <c r="C83" s="349">
        <v>0</v>
      </c>
      <c r="D83" s="349">
        <v>0</v>
      </c>
      <c r="E83" s="349">
        <v>0</v>
      </c>
      <c r="F83" s="349">
        <v>0</v>
      </c>
      <c r="G83" s="349">
        <v>0</v>
      </c>
      <c r="H83" s="349">
        <v>0</v>
      </c>
      <c r="I83" s="349">
        <v>0</v>
      </c>
      <c r="J83" s="349">
        <v>0</v>
      </c>
      <c r="K83" s="349">
        <v>0</v>
      </c>
      <c r="L83" s="349">
        <v>0</v>
      </c>
      <c r="M83" s="349">
        <v>0</v>
      </c>
      <c r="N83" s="349">
        <f t="shared" si="2"/>
        <v>0</v>
      </c>
    </row>
    <row r="84" spans="2:14" x14ac:dyDescent="0.25">
      <c r="B84" s="350" t="s">
        <v>589</v>
      </c>
      <c r="C84" s="349">
        <v>0</v>
      </c>
      <c r="D84" s="349">
        <v>0</v>
      </c>
      <c r="E84" s="349">
        <v>0</v>
      </c>
      <c r="F84" s="349">
        <v>0</v>
      </c>
      <c r="G84" s="349">
        <v>0</v>
      </c>
      <c r="H84" s="349">
        <v>0</v>
      </c>
      <c r="I84" s="349">
        <v>0</v>
      </c>
      <c r="J84" s="349">
        <v>0</v>
      </c>
      <c r="K84" s="349">
        <v>0</v>
      </c>
      <c r="L84" s="349">
        <v>0</v>
      </c>
      <c r="M84" s="349">
        <v>0</v>
      </c>
      <c r="N84" s="349">
        <f t="shared" si="2"/>
        <v>0</v>
      </c>
    </row>
    <row r="85" spans="2:14" x14ac:dyDescent="0.25">
      <c r="B85" s="350" t="s">
        <v>591</v>
      </c>
      <c r="C85" s="349">
        <v>0</v>
      </c>
      <c r="D85" s="349">
        <v>0</v>
      </c>
      <c r="E85" s="349">
        <v>0</v>
      </c>
      <c r="F85" s="349">
        <v>0</v>
      </c>
      <c r="G85" s="349">
        <v>0</v>
      </c>
      <c r="H85" s="349">
        <v>0</v>
      </c>
      <c r="I85" s="349">
        <v>0</v>
      </c>
      <c r="J85" s="349">
        <v>0</v>
      </c>
      <c r="K85" s="349">
        <v>0</v>
      </c>
      <c r="L85" s="349">
        <v>0</v>
      </c>
      <c r="M85" s="349">
        <v>0</v>
      </c>
      <c r="N85" s="349">
        <f t="shared" si="2"/>
        <v>0</v>
      </c>
    </row>
    <row r="86" spans="2:14" x14ac:dyDescent="0.25">
      <c r="B86" s="350" t="s">
        <v>2667</v>
      </c>
      <c r="C86" s="349">
        <v>0</v>
      </c>
      <c r="D86" s="349">
        <v>0</v>
      </c>
      <c r="E86" s="349">
        <v>0</v>
      </c>
      <c r="F86" s="349">
        <v>0</v>
      </c>
      <c r="G86" s="349">
        <v>0</v>
      </c>
      <c r="H86" s="349">
        <v>0</v>
      </c>
      <c r="I86" s="349">
        <v>0</v>
      </c>
      <c r="J86" s="349">
        <v>0</v>
      </c>
      <c r="K86" s="349">
        <v>0</v>
      </c>
      <c r="L86" s="349">
        <v>0</v>
      </c>
      <c r="M86" s="349">
        <v>0</v>
      </c>
      <c r="N86" s="349">
        <f t="shared" si="2"/>
        <v>0</v>
      </c>
    </row>
    <row r="87" spans="2:14" x14ac:dyDescent="0.25">
      <c r="B87" s="350" t="s">
        <v>2668</v>
      </c>
      <c r="C87" s="349">
        <v>0</v>
      </c>
      <c r="D87" s="349">
        <v>0</v>
      </c>
      <c r="E87" s="349">
        <v>0</v>
      </c>
      <c r="F87" s="349">
        <v>0</v>
      </c>
      <c r="G87" s="349">
        <v>0</v>
      </c>
      <c r="H87" s="349">
        <v>0</v>
      </c>
      <c r="I87" s="349">
        <v>0</v>
      </c>
      <c r="J87" s="349">
        <v>0</v>
      </c>
      <c r="K87" s="349">
        <v>0</v>
      </c>
      <c r="L87" s="349">
        <v>0</v>
      </c>
      <c r="M87" s="349">
        <v>0</v>
      </c>
      <c r="N87" s="349">
        <f t="shared" si="2"/>
        <v>0</v>
      </c>
    </row>
    <row r="88" spans="2:14" x14ac:dyDescent="0.25">
      <c r="B88" s="335" t="s">
        <v>94</v>
      </c>
      <c r="C88" s="341">
        <f t="shared" ref="C88:N88" si="3">SUM(C82:C87)</f>
        <v>0</v>
      </c>
      <c r="D88" s="341">
        <f t="shared" si="3"/>
        <v>0</v>
      </c>
      <c r="E88" s="341">
        <f t="shared" si="3"/>
        <v>0</v>
      </c>
      <c r="F88" s="341">
        <f t="shared" si="3"/>
        <v>0</v>
      </c>
      <c r="G88" s="341">
        <f t="shared" si="3"/>
        <v>0</v>
      </c>
      <c r="H88" s="341">
        <f t="shared" si="3"/>
        <v>0</v>
      </c>
      <c r="I88" s="341">
        <f t="shared" si="3"/>
        <v>0</v>
      </c>
      <c r="J88" s="341">
        <f t="shared" si="3"/>
        <v>0</v>
      </c>
      <c r="K88" s="341">
        <f t="shared" si="3"/>
        <v>0</v>
      </c>
      <c r="L88" s="341">
        <f t="shared" si="3"/>
        <v>0</v>
      </c>
      <c r="M88" s="341">
        <f t="shared" si="3"/>
        <v>0</v>
      </c>
      <c r="N88" s="341">
        <f t="shared" si="3"/>
        <v>0</v>
      </c>
    </row>
    <row r="89" spans="2:14" x14ac:dyDescent="0.25">
      <c r="B89" s="281"/>
    </row>
    <row r="91" spans="2:14" ht="15.75" x14ac:dyDescent="0.25">
      <c r="B91" s="285" t="s">
        <v>2669</v>
      </c>
    </row>
    <row r="92" spans="2:14" x14ac:dyDescent="0.25">
      <c r="B92" s="312" t="s">
        <v>2670</v>
      </c>
      <c r="C92" s="312"/>
      <c r="D92" s="334"/>
      <c r="E92" s="334"/>
      <c r="F92" s="334"/>
      <c r="G92" s="334"/>
      <c r="H92" s="334"/>
      <c r="I92" s="334"/>
      <c r="J92" s="334"/>
      <c r="K92" s="334"/>
      <c r="L92" s="334"/>
      <c r="M92" s="334"/>
      <c r="N92" s="334"/>
    </row>
    <row r="93" spans="2:14" x14ac:dyDescent="0.25">
      <c r="B93" s="232"/>
      <c r="C93" s="232"/>
      <c r="D93" s="232"/>
      <c r="E93" s="232"/>
      <c r="F93" s="232"/>
      <c r="G93" s="232"/>
      <c r="H93" s="232"/>
      <c r="I93" s="232"/>
      <c r="J93" s="232"/>
      <c r="K93" s="232"/>
      <c r="L93" s="232"/>
      <c r="M93" s="232"/>
      <c r="N93" s="232"/>
    </row>
    <row r="94" spans="2:14" x14ac:dyDescent="0.25">
      <c r="B94" s="232"/>
      <c r="C94" s="316" t="s">
        <v>2556</v>
      </c>
      <c r="D94" s="316" t="s">
        <v>2557</v>
      </c>
      <c r="E94" s="316" t="s">
        <v>2558</v>
      </c>
      <c r="F94" s="316" t="s">
        <v>2559</v>
      </c>
      <c r="G94" s="316" t="s">
        <v>2560</v>
      </c>
      <c r="H94" s="316" t="s">
        <v>2561</v>
      </c>
      <c r="I94" s="316" t="s">
        <v>2562</v>
      </c>
      <c r="J94" s="316" t="s">
        <v>2563</v>
      </c>
      <c r="K94" s="316" t="s">
        <v>2564</v>
      </c>
      <c r="L94" s="316" t="s">
        <v>2565</v>
      </c>
      <c r="M94" s="316" t="s">
        <v>92</v>
      </c>
      <c r="N94" s="347" t="s">
        <v>94</v>
      </c>
    </row>
    <row r="95" spans="2:14" x14ac:dyDescent="0.25">
      <c r="B95" s="171" t="s">
        <v>2671</v>
      </c>
      <c r="C95" s="349">
        <v>0</v>
      </c>
      <c r="D95" s="349">
        <v>0</v>
      </c>
      <c r="E95" s="349">
        <v>0</v>
      </c>
      <c r="F95" s="349">
        <v>0</v>
      </c>
      <c r="G95" s="349">
        <v>0</v>
      </c>
      <c r="H95" s="349">
        <v>0</v>
      </c>
      <c r="I95" s="349">
        <v>0</v>
      </c>
      <c r="J95" s="349">
        <v>0</v>
      </c>
      <c r="K95" s="349">
        <v>0</v>
      </c>
      <c r="L95" s="349">
        <v>0</v>
      </c>
      <c r="M95" s="349">
        <v>0</v>
      </c>
      <c r="N95" s="349">
        <f>SUM(C95:M95)</f>
        <v>0</v>
      </c>
    </row>
    <row r="96" spans="2:14" x14ac:dyDescent="0.25">
      <c r="B96" s="350" t="s">
        <v>2672</v>
      </c>
      <c r="C96" s="349">
        <v>0</v>
      </c>
      <c r="D96" s="349">
        <v>0</v>
      </c>
      <c r="E96" s="349">
        <v>0</v>
      </c>
      <c r="F96" s="349">
        <v>0</v>
      </c>
      <c r="G96" s="349">
        <v>0</v>
      </c>
      <c r="H96" s="349">
        <v>0</v>
      </c>
      <c r="I96" s="349">
        <v>0</v>
      </c>
      <c r="J96" s="349">
        <v>0</v>
      </c>
      <c r="K96" s="349">
        <v>0</v>
      </c>
      <c r="L96" s="349">
        <v>0</v>
      </c>
      <c r="M96" s="349">
        <v>0</v>
      </c>
      <c r="N96" s="349">
        <f>SUM(C96:M96)</f>
        <v>0</v>
      </c>
    </row>
    <row r="97" spans="2:14" x14ac:dyDescent="0.25">
      <c r="B97" s="350" t="s">
        <v>2673</v>
      </c>
      <c r="C97" s="349">
        <v>0</v>
      </c>
      <c r="D97" s="349">
        <v>0</v>
      </c>
      <c r="E97" s="349">
        <v>0</v>
      </c>
      <c r="F97" s="349">
        <v>0</v>
      </c>
      <c r="G97" s="349">
        <v>0</v>
      </c>
      <c r="H97" s="349">
        <v>0</v>
      </c>
      <c r="I97" s="349">
        <v>0</v>
      </c>
      <c r="J97" s="349">
        <v>0</v>
      </c>
      <c r="K97" s="349">
        <v>0</v>
      </c>
      <c r="L97" s="349">
        <v>0</v>
      </c>
      <c r="M97" s="349">
        <v>0</v>
      </c>
      <c r="N97" s="349">
        <f>SUM(C97:M97)</f>
        <v>0</v>
      </c>
    </row>
    <row r="98" spans="2:14" x14ac:dyDescent="0.25">
      <c r="B98" s="350" t="s">
        <v>2674</v>
      </c>
      <c r="C98" s="349">
        <v>0</v>
      </c>
      <c r="D98" s="349">
        <v>0</v>
      </c>
      <c r="E98" s="349">
        <v>0</v>
      </c>
      <c r="F98" s="349">
        <v>0</v>
      </c>
      <c r="G98" s="349">
        <v>0</v>
      </c>
      <c r="H98" s="349">
        <v>0</v>
      </c>
      <c r="I98" s="349">
        <v>0</v>
      </c>
      <c r="J98" s="349">
        <v>0</v>
      </c>
      <c r="K98" s="349">
        <v>0</v>
      </c>
      <c r="L98" s="349">
        <v>0</v>
      </c>
      <c r="M98" s="349">
        <v>0</v>
      </c>
      <c r="N98" s="349">
        <f>SUM(C98:M98)</f>
        <v>0</v>
      </c>
    </row>
    <row r="99" spans="2:14" x14ac:dyDescent="0.25">
      <c r="B99" s="350" t="s">
        <v>2675</v>
      </c>
      <c r="C99" s="349">
        <v>0</v>
      </c>
      <c r="D99" s="349">
        <v>0</v>
      </c>
      <c r="E99" s="349">
        <v>0</v>
      </c>
      <c r="F99" s="349">
        <v>0</v>
      </c>
      <c r="G99" s="349">
        <v>0</v>
      </c>
      <c r="H99" s="349">
        <v>0</v>
      </c>
      <c r="I99" s="349">
        <v>0</v>
      </c>
      <c r="J99" s="349">
        <v>0</v>
      </c>
      <c r="K99" s="349">
        <v>0</v>
      </c>
      <c r="L99" s="349">
        <v>0</v>
      </c>
      <c r="M99" s="349">
        <v>0</v>
      </c>
      <c r="N99" s="349">
        <f>SUM(C99:M99)</f>
        <v>0</v>
      </c>
    </row>
    <row r="100" spans="2:14" x14ac:dyDescent="0.25">
      <c r="B100" s="335" t="s">
        <v>94</v>
      </c>
      <c r="C100" s="341">
        <f t="shared" ref="C100:N100" si="4">SUM(C95:C99)</f>
        <v>0</v>
      </c>
      <c r="D100" s="341">
        <f t="shared" si="4"/>
        <v>0</v>
      </c>
      <c r="E100" s="341">
        <f t="shared" si="4"/>
        <v>0</v>
      </c>
      <c r="F100" s="341">
        <f t="shared" si="4"/>
        <v>0</v>
      </c>
      <c r="G100" s="341">
        <f t="shared" si="4"/>
        <v>0</v>
      </c>
      <c r="H100" s="341">
        <f t="shared" si="4"/>
        <v>0</v>
      </c>
      <c r="I100" s="341">
        <f t="shared" si="4"/>
        <v>0</v>
      </c>
      <c r="J100" s="341">
        <f t="shared" si="4"/>
        <v>0</v>
      </c>
      <c r="K100" s="341">
        <f t="shared" si="4"/>
        <v>0</v>
      </c>
      <c r="L100" s="341">
        <f t="shared" si="4"/>
        <v>0</v>
      </c>
      <c r="M100" s="341">
        <f t="shared" si="4"/>
        <v>0</v>
      </c>
      <c r="N100" s="341">
        <f t="shared" si="4"/>
        <v>0</v>
      </c>
    </row>
    <row r="103" spans="2:14" x14ac:dyDescent="0.25">
      <c r="N103" s="223" t="s">
        <v>2437</v>
      </c>
    </row>
  </sheetData>
  <hyperlinks>
    <hyperlink ref="N103" location="'NTT Contents'!A1" display="To Contents" xr:uid="{00000000-0004-0000-0C00-000000000000}"/>
  </hyperlinks>
  <pageMargins left="0.70866141732283472" right="0.70866141732283472" top="0.74803149606299213" bottom="0.74803149606299213" header="0.31496062992125984" footer="0.31496062992125984"/>
  <pageSetup paperSize="9" scale="3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7">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71" customWidth="1"/>
    <col min="2" max="2" width="25.140625" style="171" bestFit="1" customWidth="1"/>
    <col min="3" max="12" width="17.7109375" style="171" customWidth="1"/>
    <col min="13" max="13" width="18.5703125" style="171" bestFit="1" customWidth="1"/>
    <col min="14" max="20" width="9.140625" style="171"/>
    <col min="21" max="21" width="9.140625" style="171" customWidth="1"/>
    <col min="22" max="16384" width="9.140625" style="171"/>
  </cols>
  <sheetData>
    <row r="5" spans="2:13" ht="15.75" x14ac:dyDescent="0.25">
      <c r="B5" s="285" t="s">
        <v>2676</v>
      </c>
    </row>
    <row r="6" spans="2:13" x14ac:dyDescent="0.25">
      <c r="B6" s="312" t="s">
        <v>2677</v>
      </c>
      <c r="C6" s="334"/>
      <c r="D6" s="334"/>
      <c r="E6" s="334"/>
      <c r="F6" s="334"/>
      <c r="G6" s="334"/>
      <c r="H6" s="334"/>
      <c r="I6" s="334"/>
      <c r="J6" s="334"/>
      <c r="K6" s="334"/>
      <c r="L6" s="334"/>
      <c r="M6" s="334"/>
    </row>
    <row r="7" spans="2:13" x14ac:dyDescent="0.25">
      <c r="B7" s="232"/>
      <c r="C7" s="232"/>
      <c r="D7" s="232"/>
      <c r="E7" s="232"/>
      <c r="F7" s="232"/>
      <c r="G7" s="232"/>
      <c r="H7" s="232"/>
      <c r="I7" s="232"/>
      <c r="J7" s="232"/>
      <c r="K7" s="232"/>
      <c r="L7" s="232"/>
      <c r="M7" s="232"/>
    </row>
    <row r="8" spans="2:13" ht="45" x14ac:dyDescent="0.25">
      <c r="B8" s="232"/>
      <c r="C8" s="289" t="s">
        <v>2537</v>
      </c>
      <c r="D8" s="289" t="s">
        <v>2538</v>
      </c>
      <c r="E8" s="289" t="s">
        <v>2539</v>
      </c>
      <c r="F8" s="289" t="s">
        <v>2540</v>
      </c>
      <c r="G8" s="289" t="s">
        <v>2541</v>
      </c>
      <c r="H8" s="289" t="s">
        <v>2542</v>
      </c>
      <c r="I8" s="289" t="s">
        <v>2543</v>
      </c>
      <c r="J8" s="289" t="s">
        <v>731</v>
      </c>
      <c r="K8" s="289" t="s">
        <v>2544</v>
      </c>
      <c r="L8" s="289" t="s">
        <v>92</v>
      </c>
      <c r="M8" s="290" t="s">
        <v>94</v>
      </c>
    </row>
    <row r="9" spans="2:13" x14ac:dyDescent="0.25">
      <c r="B9" s="171" t="s">
        <v>2665</v>
      </c>
      <c r="C9" s="462">
        <v>10.24</v>
      </c>
      <c r="D9" s="462">
        <v>0.4945</v>
      </c>
      <c r="E9" s="462">
        <v>0</v>
      </c>
      <c r="F9" s="462">
        <v>0</v>
      </c>
      <c r="G9" s="462">
        <v>0</v>
      </c>
      <c r="H9" s="462">
        <v>0</v>
      </c>
      <c r="I9" s="462">
        <v>0</v>
      </c>
      <c r="J9" s="462">
        <v>0</v>
      </c>
      <c r="K9" s="462">
        <v>0</v>
      </c>
      <c r="L9" s="462">
        <v>9.2499999999999999E-2</v>
      </c>
      <c r="M9" s="462">
        <v>10.83</v>
      </c>
    </row>
    <row r="10" spans="2:13" x14ac:dyDescent="0.25">
      <c r="B10" s="171" t="s">
        <v>587</v>
      </c>
      <c r="C10" s="462">
        <v>7.21</v>
      </c>
      <c r="D10" s="462">
        <v>0.48730000000000001</v>
      </c>
      <c r="E10" s="462">
        <v>0</v>
      </c>
      <c r="F10" s="462">
        <v>0</v>
      </c>
      <c r="G10" s="462">
        <v>0</v>
      </c>
      <c r="H10" s="462">
        <v>0</v>
      </c>
      <c r="I10" s="462">
        <v>0</v>
      </c>
      <c r="J10" s="462">
        <v>0</v>
      </c>
      <c r="K10" s="462">
        <v>0</v>
      </c>
      <c r="L10" s="462">
        <v>5.0000000000000001E-4</v>
      </c>
      <c r="M10" s="462">
        <v>7.7</v>
      </c>
    </row>
    <row r="11" spans="2:13" x14ac:dyDescent="0.25">
      <c r="B11" s="171" t="s">
        <v>589</v>
      </c>
      <c r="C11" s="462">
        <v>3.46</v>
      </c>
      <c r="D11" s="462">
        <v>0.31740000000000002</v>
      </c>
      <c r="E11" s="462">
        <v>0</v>
      </c>
      <c r="F11" s="462">
        <v>0</v>
      </c>
      <c r="G11" s="462">
        <v>0</v>
      </c>
      <c r="H11" s="462">
        <v>0</v>
      </c>
      <c r="I11" s="462">
        <v>0</v>
      </c>
      <c r="J11" s="462">
        <v>0</v>
      </c>
      <c r="K11" s="462">
        <v>0</v>
      </c>
      <c r="L11" s="462">
        <v>4.5999999999999999E-3</v>
      </c>
      <c r="M11" s="462">
        <v>3.78</v>
      </c>
    </row>
    <row r="12" spans="2:13" x14ac:dyDescent="0.25">
      <c r="B12" s="171" t="s">
        <v>591</v>
      </c>
      <c r="C12" s="462">
        <v>5.96</v>
      </c>
      <c r="D12" s="462">
        <v>0.4708</v>
      </c>
      <c r="E12" s="462">
        <v>0</v>
      </c>
      <c r="F12" s="462">
        <v>0</v>
      </c>
      <c r="G12" s="462">
        <v>0</v>
      </c>
      <c r="H12" s="462">
        <v>0</v>
      </c>
      <c r="I12" s="462">
        <v>0</v>
      </c>
      <c r="J12" s="462">
        <v>0</v>
      </c>
      <c r="K12" s="462">
        <v>0</v>
      </c>
      <c r="L12" s="462">
        <v>8.9999999999999998E-4</v>
      </c>
      <c r="M12" s="462">
        <v>6.43</v>
      </c>
    </row>
    <row r="13" spans="2:13" x14ac:dyDescent="0.25">
      <c r="B13" s="171" t="s">
        <v>593</v>
      </c>
      <c r="C13" s="462">
        <v>12.4</v>
      </c>
      <c r="D13" s="462">
        <v>0.93669999999999998</v>
      </c>
      <c r="E13" s="462">
        <v>0</v>
      </c>
      <c r="F13" s="462">
        <v>0</v>
      </c>
      <c r="G13" s="462">
        <v>0</v>
      </c>
      <c r="H13" s="462">
        <v>0</v>
      </c>
      <c r="I13" s="462">
        <v>0</v>
      </c>
      <c r="J13" s="462">
        <v>0</v>
      </c>
      <c r="K13" s="462">
        <v>0</v>
      </c>
      <c r="L13" s="462">
        <v>2.4799999999999999E-2</v>
      </c>
      <c r="M13" s="462">
        <v>13.36</v>
      </c>
    </row>
    <row r="14" spans="2:13" x14ac:dyDescent="0.25">
      <c r="B14" s="335" t="s">
        <v>94</v>
      </c>
      <c r="C14" s="453">
        <v>39.270000000000003</v>
      </c>
      <c r="D14" s="453">
        <v>2.71</v>
      </c>
      <c r="E14" s="453">
        <v>0</v>
      </c>
      <c r="F14" s="453">
        <v>0</v>
      </c>
      <c r="G14" s="453">
        <v>0</v>
      </c>
      <c r="H14" s="453">
        <v>0</v>
      </c>
      <c r="I14" s="453">
        <v>0</v>
      </c>
      <c r="J14" s="453">
        <v>0</v>
      </c>
      <c r="K14" s="453">
        <v>0</v>
      </c>
      <c r="L14" s="453">
        <v>0.1234</v>
      </c>
      <c r="M14" s="453">
        <v>42.1</v>
      </c>
    </row>
    <row r="15" spans="2:13" x14ac:dyDescent="0.25">
      <c r="C15" s="261"/>
      <c r="D15" s="261"/>
      <c r="E15" s="261"/>
      <c r="F15" s="261"/>
      <c r="G15" s="261"/>
      <c r="H15" s="261"/>
      <c r="I15" s="261"/>
      <c r="J15" s="261"/>
      <c r="K15" s="261"/>
      <c r="L15" s="261"/>
      <c r="M15" s="261"/>
    </row>
    <row r="16" spans="2:13" x14ac:dyDescent="0.25">
      <c r="C16" s="261"/>
      <c r="D16" s="261"/>
      <c r="E16" s="261"/>
      <c r="F16" s="261"/>
      <c r="G16" s="261"/>
      <c r="H16" s="261"/>
      <c r="I16" s="261"/>
      <c r="J16" s="261"/>
      <c r="K16" s="261"/>
      <c r="L16" s="261"/>
      <c r="M16" s="261"/>
    </row>
    <row r="19" spans="2:13" ht="15.75" x14ac:dyDescent="0.25">
      <c r="B19" s="285" t="s">
        <v>2678</v>
      </c>
    </row>
    <row r="20" spans="2:13" x14ac:dyDescent="0.25">
      <c r="B20" s="312" t="s">
        <v>2369</v>
      </c>
      <c r="C20" s="334"/>
      <c r="D20" s="334"/>
      <c r="E20" s="334"/>
      <c r="F20" s="334"/>
      <c r="G20" s="334"/>
      <c r="H20" s="334"/>
      <c r="I20" s="334"/>
      <c r="J20" s="334"/>
      <c r="K20" s="334"/>
      <c r="L20" s="334"/>
      <c r="M20" s="334"/>
    </row>
    <row r="21" spans="2:13" x14ac:dyDescent="0.25">
      <c r="B21" s="232"/>
      <c r="C21" s="232"/>
      <c r="D21" s="232"/>
      <c r="E21" s="232"/>
      <c r="F21" s="232"/>
      <c r="G21" s="232"/>
      <c r="H21" s="232"/>
      <c r="I21" s="232"/>
      <c r="J21" s="232"/>
      <c r="K21" s="232"/>
      <c r="L21" s="232"/>
      <c r="M21" s="232"/>
    </row>
    <row r="22" spans="2:13" ht="45" x14ac:dyDescent="0.25">
      <c r="B22" s="232"/>
      <c r="C22" s="289" t="s">
        <v>2537</v>
      </c>
      <c r="D22" s="289" t="s">
        <v>2538</v>
      </c>
      <c r="E22" s="289" t="s">
        <v>2539</v>
      </c>
      <c r="F22" s="289" t="s">
        <v>2540</v>
      </c>
      <c r="G22" s="289" t="s">
        <v>2541</v>
      </c>
      <c r="H22" s="289" t="s">
        <v>2542</v>
      </c>
      <c r="I22" s="289" t="s">
        <v>2543</v>
      </c>
      <c r="J22" s="289" t="s">
        <v>731</v>
      </c>
      <c r="K22" s="289" t="s">
        <v>2544</v>
      </c>
      <c r="L22" s="289" t="s">
        <v>92</v>
      </c>
      <c r="M22" s="290" t="s">
        <v>94</v>
      </c>
    </row>
    <row r="23" spans="2:13" x14ac:dyDescent="0.25">
      <c r="B23" s="171" t="s">
        <v>2679</v>
      </c>
      <c r="C23" s="462">
        <v>4.3E-3</v>
      </c>
      <c r="D23" s="462">
        <v>1.9E-3</v>
      </c>
      <c r="E23" s="462">
        <v>0</v>
      </c>
      <c r="F23" s="462">
        <v>0</v>
      </c>
      <c r="G23" s="462">
        <v>0</v>
      </c>
      <c r="H23" s="462">
        <v>0</v>
      </c>
      <c r="I23" s="462">
        <v>0</v>
      </c>
      <c r="J23" s="462">
        <v>0</v>
      </c>
      <c r="K23" s="462">
        <v>0</v>
      </c>
      <c r="L23" s="462">
        <v>0</v>
      </c>
      <c r="M23" s="462">
        <v>6.1999999999999998E-3</v>
      </c>
    </row>
    <row r="24" spans="2:13" x14ac:dyDescent="0.25">
      <c r="B24" s="171" t="s">
        <v>2680</v>
      </c>
      <c r="C24" s="462">
        <v>5.5899999999999998E-2</v>
      </c>
      <c r="D24" s="462">
        <v>5.1999999999999998E-3</v>
      </c>
      <c r="E24" s="462">
        <v>0</v>
      </c>
      <c r="F24" s="462">
        <v>0</v>
      </c>
      <c r="G24" s="462">
        <v>0</v>
      </c>
      <c r="H24" s="462">
        <v>0</v>
      </c>
      <c r="I24" s="462">
        <v>0</v>
      </c>
      <c r="J24" s="462">
        <v>0</v>
      </c>
      <c r="K24" s="462">
        <v>0</v>
      </c>
      <c r="L24" s="462">
        <v>0</v>
      </c>
      <c r="M24" s="462">
        <v>6.1100000000000002E-2</v>
      </c>
    </row>
    <row r="25" spans="2:13" x14ac:dyDescent="0.25">
      <c r="B25" s="171" t="s">
        <v>2681</v>
      </c>
      <c r="C25" s="462">
        <v>0.1457</v>
      </c>
      <c r="D25" s="462">
        <v>9.4000000000000004E-3</v>
      </c>
      <c r="E25" s="462">
        <v>0</v>
      </c>
      <c r="F25" s="462">
        <v>0</v>
      </c>
      <c r="G25" s="462">
        <v>0</v>
      </c>
      <c r="H25" s="462">
        <v>0</v>
      </c>
      <c r="I25" s="462">
        <v>0</v>
      </c>
      <c r="J25" s="462">
        <v>0</v>
      </c>
      <c r="K25" s="462">
        <v>0</v>
      </c>
      <c r="L25" s="462">
        <v>0</v>
      </c>
      <c r="M25" s="462">
        <v>0.15509999999999999</v>
      </c>
    </row>
    <row r="26" spans="2:13" x14ac:dyDescent="0.25">
      <c r="B26" s="171" t="s">
        <v>2682</v>
      </c>
      <c r="C26" s="462">
        <v>0.84740000000000004</v>
      </c>
      <c r="D26" s="462">
        <v>5.6000000000000001E-2</v>
      </c>
      <c r="E26" s="462">
        <v>0</v>
      </c>
      <c r="F26" s="462">
        <v>0</v>
      </c>
      <c r="G26" s="462">
        <v>0</v>
      </c>
      <c r="H26" s="462">
        <v>0</v>
      </c>
      <c r="I26" s="462">
        <v>0</v>
      </c>
      <c r="J26" s="462">
        <v>0</v>
      </c>
      <c r="K26" s="462">
        <v>0</v>
      </c>
      <c r="L26" s="462">
        <v>2E-3</v>
      </c>
      <c r="M26" s="462">
        <v>0.90549999999999997</v>
      </c>
    </row>
    <row r="27" spans="2:13" x14ac:dyDescent="0.25">
      <c r="B27" s="171" t="s">
        <v>2683</v>
      </c>
      <c r="C27" s="462">
        <v>11.49</v>
      </c>
      <c r="D27" s="462">
        <v>0.82450000000000001</v>
      </c>
      <c r="E27" s="462">
        <v>0</v>
      </c>
      <c r="F27" s="462">
        <v>0</v>
      </c>
      <c r="G27" s="462">
        <v>0</v>
      </c>
      <c r="H27" s="462">
        <v>0</v>
      </c>
      <c r="I27" s="462">
        <v>0</v>
      </c>
      <c r="J27" s="462">
        <v>0</v>
      </c>
      <c r="K27" s="462">
        <v>0</v>
      </c>
      <c r="L27" s="462">
        <v>1.5800000000000002E-2</v>
      </c>
      <c r="M27" s="462">
        <v>12.33</v>
      </c>
    </row>
    <row r="28" spans="2:13" x14ac:dyDescent="0.25">
      <c r="B28" s="171" t="s">
        <v>2684</v>
      </c>
      <c r="C28" s="462">
        <v>26.73</v>
      </c>
      <c r="D28" s="462">
        <v>1.81</v>
      </c>
      <c r="E28" s="462">
        <v>0</v>
      </c>
      <c r="F28" s="462">
        <v>0</v>
      </c>
      <c r="G28" s="462">
        <v>0</v>
      </c>
      <c r="H28" s="462">
        <v>0</v>
      </c>
      <c r="I28" s="462">
        <v>0</v>
      </c>
      <c r="J28" s="462">
        <v>0</v>
      </c>
      <c r="K28" s="462">
        <v>0</v>
      </c>
      <c r="L28" s="462">
        <v>0.1056</v>
      </c>
      <c r="M28" s="462">
        <v>28.64</v>
      </c>
    </row>
    <row r="29" spans="2:13" x14ac:dyDescent="0.25">
      <c r="B29" s="335" t="s">
        <v>94</v>
      </c>
      <c r="C29" s="453">
        <v>39.270000000000003</v>
      </c>
      <c r="D29" s="453">
        <v>2.71</v>
      </c>
      <c r="E29" s="453">
        <v>0</v>
      </c>
      <c r="F29" s="453">
        <v>0</v>
      </c>
      <c r="G29" s="453">
        <v>0</v>
      </c>
      <c r="H29" s="453">
        <v>0</v>
      </c>
      <c r="I29" s="453">
        <v>0</v>
      </c>
      <c r="J29" s="453">
        <v>0</v>
      </c>
      <c r="K29" s="453">
        <v>0</v>
      </c>
      <c r="L29" s="453">
        <v>0.1234</v>
      </c>
      <c r="M29" s="453">
        <v>42.1</v>
      </c>
    </row>
    <row r="34" spans="2:13" ht="15.75" x14ac:dyDescent="0.25">
      <c r="B34" s="285" t="s">
        <v>2685</v>
      </c>
    </row>
    <row r="35" spans="2:13" x14ac:dyDescent="0.25">
      <c r="B35" s="322" t="s">
        <v>2686</v>
      </c>
      <c r="C35" s="334"/>
      <c r="D35" s="334"/>
      <c r="E35" s="334"/>
      <c r="F35" s="334"/>
      <c r="G35" s="334"/>
      <c r="H35" s="334"/>
      <c r="I35" s="334"/>
      <c r="J35" s="334"/>
      <c r="K35" s="334"/>
      <c r="L35" s="334"/>
      <c r="M35" s="334"/>
    </row>
    <row r="36" spans="2:13" x14ac:dyDescent="0.25">
      <c r="B36" s="232"/>
      <c r="C36" s="232"/>
      <c r="D36" s="232"/>
      <c r="E36" s="232"/>
      <c r="F36" s="232"/>
      <c r="G36" s="232"/>
      <c r="H36" s="232"/>
      <c r="I36" s="232"/>
      <c r="J36" s="232"/>
      <c r="K36" s="232"/>
      <c r="L36" s="232"/>
      <c r="M36" s="232"/>
    </row>
    <row r="37" spans="2:13" ht="45" x14ac:dyDescent="0.25">
      <c r="B37" s="232"/>
      <c r="C37" s="289" t="s">
        <v>2537</v>
      </c>
      <c r="D37" s="289" t="s">
        <v>2538</v>
      </c>
      <c r="E37" s="289" t="s">
        <v>2539</v>
      </c>
      <c r="F37" s="289" t="s">
        <v>2540</v>
      </c>
      <c r="G37" s="289" t="s">
        <v>2541</v>
      </c>
      <c r="H37" s="289" t="s">
        <v>2542</v>
      </c>
      <c r="I37" s="289" t="s">
        <v>2543</v>
      </c>
      <c r="J37" s="289" t="s">
        <v>731</v>
      </c>
      <c r="K37" s="289" t="s">
        <v>2544</v>
      </c>
      <c r="L37" s="289" t="s">
        <v>92</v>
      </c>
      <c r="M37" s="290" t="s">
        <v>94</v>
      </c>
    </row>
    <row r="38" spans="2:13" x14ac:dyDescent="0.25">
      <c r="B38" s="300" t="s">
        <v>2687</v>
      </c>
      <c r="C38" s="351"/>
      <c r="D38" s="351"/>
      <c r="E38" s="351"/>
      <c r="F38" s="351"/>
      <c r="G38" s="351"/>
      <c r="H38" s="351"/>
      <c r="I38" s="351"/>
      <c r="J38" s="351"/>
      <c r="K38" s="351"/>
      <c r="L38" s="351"/>
      <c r="M38" s="352"/>
    </row>
    <row r="39" spans="2:13" x14ac:dyDescent="0.25">
      <c r="B39" s="284" t="s">
        <v>2688</v>
      </c>
    </row>
    <row r="40" spans="2:13" x14ac:dyDescent="0.25">
      <c r="J40" s="353"/>
    </row>
    <row r="44" spans="2:13" ht="15.75" x14ac:dyDescent="0.25">
      <c r="B44" s="285" t="s">
        <v>2689</v>
      </c>
    </row>
    <row r="45" spans="2:13" x14ac:dyDescent="0.25">
      <c r="B45" s="322" t="s">
        <v>2373</v>
      </c>
      <c r="C45" s="334"/>
      <c r="D45" s="334"/>
      <c r="E45" s="334"/>
      <c r="F45" s="334"/>
      <c r="G45" s="334"/>
      <c r="H45" s="334"/>
      <c r="I45" s="334"/>
      <c r="J45" s="334"/>
      <c r="K45" s="334"/>
      <c r="L45" s="334"/>
      <c r="M45" s="334"/>
    </row>
    <row r="46" spans="2:13" x14ac:dyDescent="0.25">
      <c r="B46" s="232"/>
      <c r="C46" s="232"/>
      <c r="D46" s="232"/>
      <c r="E46" s="232"/>
      <c r="F46" s="232"/>
      <c r="G46" s="232"/>
      <c r="H46" s="232"/>
      <c r="I46" s="232"/>
      <c r="J46" s="232"/>
      <c r="K46" s="232"/>
      <c r="L46" s="232"/>
      <c r="M46" s="232"/>
    </row>
    <row r="47" spans="2:13" ht="45" x14ac:dyDescent="0.25">
      <c r="B47" s="232"/>
      <c r="C47" s="289" t="s">
        <v>2537</v>
      </c>
      <c r="D47" s="289" t="s">
        <v>2538</v>
      </c>
      <c r="E47" s="289" t="s">
        <v>2539</v>
      </c>
      <c r="F47" s="289" t="s">
        <v>2540</v>
      </c>
      <c r="G47" s="289" t="s">
        <v>2541</v>
      </c>
      <c r="H47" s="289" t="s">
        <v>2542</v>
      </c>
      <c r="I47" s="289" t="s">
        <v>2543</v>
      </c>
      <c r="J47" s="289" t="s">
        <v>731</v>
      </c>
      <c r="K47" s="289" t="s">
        <v>2544</v>
      </c>
      <c r="L47" s="289" t="s">
        <v>92</v>
      </c>
      <c r="M47" s="290" t="s">
        <v>94</v>
      </c>
    </row>
    <row r="48" spans="2:13" x14ac:dyDescent="0.25">
      <c r="B48" s="300" t="s">
        <v>2687</v>
      </c>
      <c r="C48" s="354"/>
      <c r="D48" s="354"/>
      <c r="E48" s="354"/>
      <c r="F48" s="354"/>
      <c r="G48" s="354"/>
      <c r="H48" s="354"/>
      <c r="I48" s="354"/>
      <c r="J48" s="354"/>
      <c r="K48" s="354"/>
      <c r="L48" s="354"/>
      <c r="M48" s="355"/>
    </row>
    <row r="49" spans="2:13" x14ac:dyDescent="0.25">
      <c r="B49" s="284" t="s">
        <v>2688</v>
      </c>
    </row>
    <row r="54" spans="2:13" ht="15.75" x14ac:dyDescent="0.25">
      <c r="B54" s="285" t="s">
        <v>2690</v>
      </c>
    </row>
    <row r="55" spans="2:13" x14ac:dyDescent="0.25">
      <c r="B55" s="322" t="s">
        <v>2375</v>
      </c>
      <c r="C55" s="334"/>
      <c r="D55" s="334"/>
      <c r="E55" s="334"/>
      <c r="F55" s="334"/>
      <c r="G55" s="334"/>
      <c r="H55" s="334"/>
      <c r="I55" s="334"/>
      <c r="J55" s="334"/>
      <c r="K55" s="334"/>
      <c r="L55" s="334"/>
      <c r="M55" s="334"/>
    </row>
    <row r="56" spans="2:13" x14ac:dyDescent="0.25">
      <c r="B56" s="232"/>
      <c r="C56" s="232"/>
      <c r="D56" s="232"/>
      <c r="E56" s="232"/>
      <c r="F56" s="232"/>
      <c r="G56" s="232"/>
      <c r="H56" s="232"/>
      <c r="I56" s="232"/>
      <c r="J56" s="232"/>
      <c r="K56" s="232"/>
      <c r="L56" s="232"/>
      <c r="M56" s="232"/>
    </row>
    <row r="57" spans="2:13" ht="45" x14ac:dyDescent="0.25">
      <c r="B57" s="232"/>
      <c r="C57" s="289" t="s">
        <v>2537</v>
      </c>
      <c r="D57" s="289" t="s">
        <v>2538</v>
      </c>
      <c r="E57" s="289" t="s">
        <v>2539</v>
      </c>
      <c r="F57" s="289" t="s">
        <v>2540</v>
      </c>
      <c r="G57" s="289" t="s">
        <v>2541</v>
      </c>
      <c r="H57" s="289" t="s">
        <v>2542</v>
      </c>
      <c r="I57" s="289" t="s">
        <v>2543</v>
      </c>
      <c r="J57" s="289" t="s">
        <v>731</v>
      </c>
      <c r="K57" s="289" t="s">
        <v>2544</v>
      </c>
      <c r="L57" s="289" t="s">
        <v>92</v>
      </c>
      <c r="M57" s="290" t="s">
        <v>94</v>
      </c>
    </row>
    <row r="58" spans="2:13" x14ac:dyDescent="0.25">
      <c r="B58" s="235" t="s">
        <v>2691</v>
      </c>
      <c r="C58" s="356" t="s">
        <v>2621</v>
      </c>
      <c r="D58" s="356" t="s">
        <v>2621</v>
      </c>
      <c r="E58" s="356" t="s">
        <v>2621</v>
      </c>
      <c r="F58" s="356" t="s">
        <v>2621</v>
      </c>
      <c r="G58" s="356" t="s">
        <v>2621</v>
      </c>
      <c r="H58" s="356" t="s">
        <v>2621</v>
      </c>
      <c r="I58" s="356" t="s">
        <v>2621</v>
      </c>
      <c r="J58" s="356" t="s">
        <v>2621</v>
      </c>
      <c r="K58" s="356" t="s">
        <v>2621</v>
      </c>
      <c r="L58" s="356" t="s">
        <v>2621</v>
      </c>
      <c r="M58" s="356" t="s">
        <v>2621</v>
      </c>
    </row>
    <row r="59" spans="2:13" x14ac:dyDescent="0.25">
      <c r="B59" s="235" t="s">
        <v>2692</v>
      </c>
      <c r="C59" s="356" t="s">
        <v>2621</v>
      </c>
      <c r="D59" s="356" t="s">
        <v>2621</v>
      </c>
      <c r="E59" s="356" t="s">
        <v>2621</v>
      </c>
      <c r="F59" s="356" t="s">
        <v>2621</v>
      </c>
      <c r="G59" s="356" t="s">
        <v>2621</v>
      </c>
      <c r="H59" s="356" t="s">
        <v>2621</v>
      </c>
      <c r="I59" s="356" t="s">
        <v>2621</v>
      </c>
      <c r="J59" s="356" t="s">
        <v>2621</v>
      </c>
      <c r="K59" s="356" t="s">
        <v>2621</v>
      </c>
      <c r="L59" s="356" t="s">
        <v>2621</v>
      </c>
      <c r="M59" s="356" t="s">
        <v>2621</v>
      </c>
    </row>
    <row r="60" spans="2:13" x14ac:dyDescent="0.25">
      <c r="B60" s="235" t="s">
        <v>2693</v>
      </c>
      <c r="C60" s="356" t="s">
        <v>2621</v>
      </c>
      <c r="D60" s="356" t="s">
        <v>2621</v>
      </c>
      <c r="E60" s="356" t="s">
        <v>2621</v>
      </c>
      <c r="F60" s="356" t="s">
        <v>2621</v>
      </c>
      <c r="G60" s="356" t="s">
        <v>2621</v>
      </c>
      <c r="H60" s="356" t="s">
        <v>2621</v>
      </c>
      <c r="I60" s="356" t="s">
        <v>2621</v>
      </c>
      <c r="J60" s="356" t="s">
        <v>2621</v>
      </c>
      <c r="K60" s="356" t="s">
        <v>2621</v>
      </c>
      <c r="L60" s="356" t="s">
        <v>2621</v>
      </c>
      <c r="M60" s="356" t="s">
        <v>2621</v>
      </c>
    </row>
    <row r="61" spans="2:13" x14ac:dyDescent="0.25">
      <c r="B61" s="235" t="s">
        <v>2694</v>
      </c>
      <c r="C61" s="356" t="s">
        <v>2621</v>
      </c>
      <c r="D61" s="356" t="s">
        <v>2621</v>
      </c>
      <c r="E61" s="356" t="s">
        <v>2621</v>
      </c>
      <c r="F61" s="356" t="s">
        <v>2621</v>
      </c>
      <c r="G61" s="356" t="s">
        <v>2621</v>
      </c>
      <c r="H61" s="356" t="s">
        <v>2621</v>
      </c>
      <c r="I61" s="356" t="s">
        <v>2621</v>
      </c>
      <c r="J61" s="356" t="s">
        <v>2621</v>
      </c>
      <c r="K61" s="356" t="s">
        <v>2621</v>
      </c>
      <c r="L61" s="356" t="s">
        <v>2621</v>
      </c>
      <c r="M61" s="356" t="s">
        <v>2621</v>
      </c>
    </row>
    <row r="62" spans="2:13" x14ac:dyDescent="0.25">
      <c r="B62" s="235" t="s">
        <v>2695</v>
      </c>
      <c r="C62" s="356" t="s">
        <v>2621</v>
      </c>
      <c r="D62" s="356" t="s">
        <v>2621</v>
      </c>
      <c r="E62" s="356" t="s">
        <v>2621</v>
      </c>
      <c r="F62" s="356" t="s">
        <v>2621</v>
      </c>
      <c r="G62" s="356" t="s">
        <v>2621</v>
      </c>
      <c r="H62" s="356" t="s">
        <v>2621</v>
      </c>
      <c r="I62" s="356" t="s">
        <v>2621</v>
      </c>
      <c r="J62" s="356" t="s">
        <v>2621</v>
      </c>
      <c r="K62" s="356" t="s">
        <v>2621</v>
      </c>
      <c r="L62" s="356" t="s">
        <v>2621</v>
      </c>
      <c r="M62" s="356" t="s">
        <v>2621</v>
      </c>
    </row>
    <row r="63" spans="2:13" x14ac:dyDescent="0.25">
      <c r="B63" s="241" t="s">
        <v>2696</v>
      </c>
      <c r="C63" s="357" t="s">
        <v>2621</v>
      </c>
      <c r="D63" s="357" t="s">
        <v>2621</v>
      </c>
      <c r="E63" s="357" t="s">
        <v>2621</v>
      </c>
      <c r="F63" s="357" t="s">
        <v>2621</v>
      </c>
      <c r="G63" s="357" t="s">
        <v>2621</v>
      </c>
      <c r="H63" s="357" t="s">
        <v>2621</v>
      </c>
      <c r="I63" s="357" t="s">
        <v>2621</v>
      </c>
      <c r="J63" s="357" t="s">
        <v>2621</v>
      </c>
      <c r="K63" s="357" t="s">
        <v>2621</v>
      </c>
      <c r="L63" s="357" t="s">
        <v>2621</v>
      </c>
      <c r="M63" s="357" t="s">
        <v>2621</v>
      </c>
    </row>
    <row r="68" spans="2:13" ht="15.75" x14ac:dyDescent="0.25">
      <c r="B68" s="285" t="s">
        <v>2697</v>
      </c>
    </row>
    <row r="69" spans="2:13" x14ac:dyDescent="0.25">
      <c r="B69" s="322" t="s">
        <v>2377</v>
      </c>
      <c r="C69" s="334"/>
      <c r="D69" s="334"/>
      <c r="E69" s="334"/>
      <c r="F69" s="334"/>
      <c r="G69" s="334"/>
      <c r="H69" s="334"/>
      <c r="I69" s="334"/>
      <c r="J69" s="334"/>
      <c r="K69" s="334"/>
      <c r="L69" s="334"/>
      <c r="M69" s="334"/>
    </row>
    <row r="70" spans="2:13" x14ac:dyDescent="0.25">
      <c r="B70" s="232"/>
      <c r="C70" s="232"/>
      <c r="D70" s="232"/>
      <c r="E70" s="232"/>
      <c r="F70" s="232"/>
      <c r="G70" s="232"/>
      <c r="H70" s="232"/>
      <c r="I70" s="232"/>
      <c r="J70" s="232"/>
      <c r="K70" s="232"/>
      <c r="L70" s="232"/>
      <c r="M70" s="232"/>
    </row>
    <row r="71" spans="2:13" ht="45" x14ac:dyDescent="0.25">
      <c r="B71" s="232"/>
      <c r="C71" s="289" t="s">
        <v>2537</v>
      </c>
      <c r="D71" s="289" t="s">
        <v>2538</v>
      </c>
      <c r="E71" s="289" t="s">
        <v>2539</v>
      </c>
      <c r="F71" s="289" t="s">
        <v>2540</v>
      </c>
      <c r="G71" s="289" t="s">
        <v>2541</v>
      </c>
      <c r="H71" s="289" t="s">
        <v>2542</v>
      </c>
      <c r="I71" s="289" t="s">
        <v>2543</v>
      </c>
      <c r="J71" s="289" t="s">
        <v>731</v>
      </c>
      <c r="K71" s="289" t="s">
        <v>2544</v>
      </c>
      <c r="L71" s="289" t="s">
        <v>92</v>
      </c>
      <c r="M71" s="290" t="s">
        <v>94</v>
      </c>
    </row>
    <row r="72" spans="2:13" x14ac:dyDescent="0.25">
      <c r="B72" s="300" t="s">
        <v>2698</v>
      </c>
      <c r="C72" s="354" t="s">
        <v>2699</v>
      </c>
      <c r="D72" s="354" t="s">
        <v>2699</v>
      </c>
      <c r="E72" s="354" t="s">
        <v>2699</v>
      </c>
      <c r="F72" s="354" t="s">
        <v>2699</v>
      </c>
      <c r="G72" s="354" t="s">
        <v>2699</v>
      </c>
      <c r="H72" s="354" t="s">
        <v>2699</v>
      </c>
      <c r="I72" s="354" t="s">
        <v>2699</v>
      </c>
      <c r="J72" s="354" t="s">
        <v>2699</v>
      </c>
      <c r="K72" s="354" t="s">
        <v>2699</v>
      </c>
      <c r="L72" s="354" t="s">
        <v>2699</v>
      </c>
      <c r="M72" s="355" t="s">
        <v>2699</v>
      </c>
    </row>
    <row r="77" spans="2:13" ht="15.75" x14ac:dyDescent="0.25">
      <c r="B77" s="285" t="s">
        <v>2700</v>
      </c>
    </row>
    <row r="78" spans="2:13" x14ac:dyDescent="0.25">
      <c r="B78" s="322" t="s">
        <v>2379</v>
      </c>
      <c r="C78" s="334"/>
      <c r="D78" s="334"/>
      <c r="E78" s="334"/>
      <c r="F78" s="334"/>
      <c r="G78" s="334"/>
      <c r="H78" s="334"/>
      <c r="I78" s="334"/>
      <c r="J78" s="334"/>
      <c r="K78" s="334"/>
      <c r="L78" s="334"/>
      <c r="M78" s="334"/>
    </row>
    <row r="79" spans="2:13" x14ac:dyDescent="0.25">
      <c r="B79" s="232"/>
      <c r="C79" s="232"/>
      <c r="D79" s="232"/>
      <c r="E79" s="232"/>
      <c r="F79" s="232"/>
      <c r="G79" s="232"/>
      <c r="H79" s="232"/>
      <c r="I79" s="232"/>
      <c r="J79" s="232"/>
      <c r="K79" s="232"/>
      <c r="L79" s="232"/>
      <c r="M79" s="232"/>
    </row>
    <row r="80" spans="2:13" ht="45" x14ac:dyDescent="0.25">
      <c r="B80" s="232"/>
      <c r="C80" s="289" t="s">
        <v>2537</v>
      </c>
      <c r="D80" s="289" t="s">
        <v>2538</v>
      </c>
      <c r="E80" s="289" t="s">
        <v>2539</v>
      </c>
      <c r="F80" s="289" t="s">
        <v>2540</v>
      </c>
      <c r="G80" s="289" t="s">
        <v>2541</v>
      </c>
      <c r="H80" s="289" t="s">
        <v>2542</v>
      </c>
      <c r="I80" s="289" t="s">
        <v>2543</v>
      </c>
      <c r="J80" s="289" t="s">
        <v>731</v>
      </c>
      <c r="K80" s="289" t="s">
        <v>2544</v>
      </c>
      <c r="L80" s="289" t="s">
        <v>92</v>
      </c>
      <c r="M80" s="290" t="s">
        <v>94</v>
      </c>
    </row>
    <row r="81" spans="2:14" x14ac:dyDescent="0.25">
      <c r="B81" s="300" t="s">
        <v>2701</v>
      </c>
      <c r="C81" s="354" t="s">
        <v>2699</v>
      </c>
      <c r="D81" s="354" t="s">
        <v>2699</v>
      </c>
      <c r="E81" s="354" t="s">
        <v>2699</v>
      </c>
      <c r="F81" s="354" t="s">
        <v>2699</v>
      </c>
      <c r="G81" s="354" t="s">
        <v>2699</v>
      </c>
      <c r="H81" s="354" t="s">
        <v>2699</v>
      </c>
      <c r="I81" s="354" t="s">
        <v>2699</v>
      </c>
      <c r="J81" s="354" t="s">
        <v>2699</v>
      </c>
      <c r="K81" s="354" t="s">
        <v>2699</v>
      </c>
      <c r="L81" s="354" t="s">
        <v>2699</v>
      </c>
      <c r="M81" s="355" t="s">
        <v>2699</v>
      </c>
    </row>
    <row r="82" spans="2:14" x14ac:dyDescent="0.25">
      <c r="B82" s="284" t="s">
        <v>2702</v>
      </c>
    </row>
    <row r="83" spans="2:14" x14ac:dyDescent="0.25">
      <c r="B83" s="284"/>
    </row>
    <row r="85" spans="2:14" ht="15.75" x14ac:dyDescent="0.25">
      <c r="B85" s="285" t="s">
        <v>2703</v>
      </c>
    </row>
    <row r="86" spans="2:14" x14ac:dyDescent="0.25">
      <c r="B86" s="312" t="s">
        <v>2704</v>
      </c>
      <c r="C86" s="312"/>
      <c r="D86" s="334"/>
      <c r="E86" s="334"/>
      <c r="F86" s="334"/>
      <c r="G86" s="334"/>
      <c r="H86" s="334"/>
      <c r="I86" s="334"/>
      <c r="J86" s="334"/>
      <c r="K86" s="334"/>
      <c r="L86" s="334"/>
      <c r="M86" s="334"/>
      <c r="N86" s="334"/>
    </row>
    <row r="87" spans="2:14" x14ac:dyDescent="0.25">
      <c r="B87" s="232"/>
      <c r="C87" s="232"/>
      <c r="D87" s="232"/>
      <c r="E87" s="232"/>
      <c r="F87" s="232"/>
      <c r="G87" s="232"/>
      <c r="H87" s="232"/>
      <c r="I87" s="232"/>
      <c r="J87" s="232"/>
      <c r="K87" s="232"/>
      <c r="L87" s="232"/>
      <c r="M87" s="232"/>
      <c r="N87" s="232"/>
    </row>
    <row r="88" spans="2:14" x14ac:dyDescent="0.25">
      <c r="B88" s="232"/>
      <c r="C88" s="316" t="s">
        <v>2556</v>
      </c>
      <c r="D88" s="316" t="s">
        <v>2557</v>
      </c>
      <c r="E88" s="316" t="s">
        <v>2558</v>
      </c>
      <c r="F88" s="316" t="s">
        <v>2559</v>
      </c>
      <c r="G88" s="316" t="s">
        <v>2560</v>
      </c>
      <c r="H88" s="316" t="s">
        <v>2561</v>
      </c>
      <c r="I88" s="316" t="s">
        <v>2562</v>
      </c>
      <c r="J88" s="316" t="s">
        <v>2563</v>
      </c>
      <c r="K88" s="316" t="s">
        <v>2564</v>
      </c>
      <c r="L88" s="316" t="s">
        <v>2565</v>
      </c>
      <c r="M88" s="316" t="s">
        <v>92</v>
      </c>
      <c r="N88" s="347" t="s">
        <v>94</v>
      </c>
    </row>
    <row r="89" spans="2:14" x14ac:dyDescent="0.25">
      <c r="B89" s="171" t="s">
        <v>2671</v>
      </c>
      <c r="C89" s="349">
        <v>0</v>
      </c>
      <c r="D89" s="349">
        <v>0</v>
      </c>
      <c r="E89" s="349">
        <v>0</v>
      </c>
      <c r="F89" s="349">
        <v>0</v>
      </c>
      <c r="G89" s="349">
        <v>0</v>
      </c>
      <c r="H89" s="349">
        <v>0</v>
      </c>
      <c r="I89" s="349">
        <v>0</v>
      </c>
      <c r="J89" s="349">
        <v>0</v>
      </c>
      <c r="K89" s="349">
        <v>0</v>
      </c>
      <c r="L89" s="349">
        <v>0</v>
      </c>
      <c r="M89" s="349">
        <v>0</v>
      </c>
      <c r="N89" s="349">
        <f>SUM(C89:M89)</f>
        <v>0</v>
      </c>
    </row>
    <row r="90" spans="2:14" x14ac:dyDescent="0.25">
      <c r="B90" s="350" t="s">
        <v>2672</v>
      </c>
      <c r="C90" s="349">
        <v>0</v>
      </c>
      <c r="D90" s="349">
        <v>0</v>
      </c>
      <c r="E90" s="349">
        <v>0</v>
      </c>
      <c r="F90" s="349">
        <v>0</v>
      </c>
      <c r="G90" s="349">
        <v>0</v>
      </c>
      <c r="H90" s="349">
        <v>0</v>
      </c>
      <c r="I90" s="349">
        <v>0</v>
      </c>
      <c r="J90" s="349">
        <v>0</v>
      </c>
      <c r="K90" s="349">
        <v>0</v>
      </c>
      <c r="L90" s="349">
        <v>0</v>
      </c>
      <c r="M90" s="349">
        <v>0</v>
      </c>
      <c r="N90" s="349">
        <f>SUM(C90:M90)</f>
        <v>0</v>
      </c>
    </row>
    <row r="91" spans="2:14" x14ac:dyDescent="0.25">
      <c r="B91" s="350" t="s">
        <v>2673</v>
      </c>
      <c r="C91" s="349">
        <v>0</v>
      </c>
      <c r="D91" s="349">
        <v>0</v>
      </c>
      <c r="E91" s="349">
        <v>0</v>
      </c>
      <c r="F91" s="349">
        <v>0</v>
      </c>
      <c r="G91" s="349">
        <v>0</v>
      </c>
      <c r="H91" s="349">
        <v>0</v>
      </c>
      <c r="I91" s="349">
        <v>0</v>
      </c>
      <c r="J91" s="349">
        <v>0</v>
      </c>
      <c r="K91" s="349">
        <v>0</v>
      </c>
      <c r="L91" s="349">
        <v>0</v>
      </c>
      <c r="M91" s="349">
        <v>0</v>
      </c>
      <c r="N91" s="349">
        <f>SUM(C91:M91)</f>
        <v>0</v>
      </c>
    </row>
    <row r="92" spans="2:14" x14ac:dyDescent="0.25">
      <c r="B92" s="350" t="s">
        <v>2674</v>
      </c>
      <c r="C92" s="349">
        <v>0</v>
      </c>
      <c r="D92" s="349">
        <v>0</v>
      </c>
      <c r="E92" s="349">
        <v>0</v>
      </c>
      <c r="F92" s="349">
        <v>0</v>
      </c>
      <c r="G92" s="349">
        <v>0</v>
      </c>
      <c r="H92" s="349">
        <v>0</v>
      </c>
      <c r="I92" s="349">
        <v>0</v>
      </c>
      <c r="J92" s="349">
        <v>0</v>
      </c>
      <c r="K92" s="349">
        <v>0</v>
      </c>
      <c r="L92" s="349">
        <v>0</v>
      </c>
      <c r="M92" s="349">
        <v>0</v>
      </c>
      <c r="N92" s="349">
        <f>SUM(C92:M92)</f>
        <v>0</v>
      </c>
    </row>
    <row r="93" spans="2:14" x14ac:dyDescent="0.25">
      <c r="B93" s="350" t="s">
        <v>2675</v>
      </c>
      <c r="C93" s="349">
        <v>0</v>
      </c>
      <c r="D93" s="349">
        <v>0</v>
      </c>
      <c r="E93" s="349">
        <v>0</v>
      </c>
      <c r="F93" s="349">
        <v>0</v>
      </c>
      <c r="G93" s="349">
        <v>0</v>
      </c>
      <c r="H93" s="349">
        <v>0</v>
      </c>
      <c r="I93" s="349">
        <v>0</v>
      </c>
      <c r="J93" s="349">
        <v>0</v>
      </c>
      <c r="K93" s="349">
        <v>0</v>
      </c>
      <c r="L93" s="349">
        <v>0</v>
      </c>
      <c r="M93" s="349">
        <v>0</v>
      </c>
      <c r="N93" s="349">
        <f>SUM(C93:M93)</f>
        <v>0</v>
      </c>
    </row>
    <row r="94" spans="2:14" x14ac:dyDescent="0.25">
      <c r="B94" s="335" t="s">
        <v>94</v>
      </c>
      <c r="C94" s="341">
        <f t="shared" ref="C94:N94" si="0">SUM(C89:C93)</f>
        <v>0</v>
      </c>
      <c r="D94" s="341">
        <f t="shared" si="0"/>
        <v>0</v>
      </c>
      <c r="E94" s="341">
        <f t="shared" si="0"/>
        <v>0</v>
      </c>
      <c r="F94" s="341">
        <f t="shared" si="0"/>
        <v>0</v>
      </c>
      <c r="G94" s="341">
        <f t="shared" si="0"/>
        <v>0</v>
      </c>
      <c r="H94" s="341">
        <f t="shared" si="0"/>
        <v>0</v>
      </c>
      <c r="I94" s="341">
        <f t="shared" si="0"/>
        <v>0</v>
      </c>
      <c r="J94" s="341">
        <f t="shared" si="0"/>
        <v>0</v>
      </c>
      <c r="K94" s="341">
        <f t="shared" si="0"/>
        <v>0</v>
      </c>
      <c r="L94" s="341">
        <f t="shared" si="0"/>
        <v>0</v>
      </c>
      <c r="M94" s="341">
        <f t="shared" si="0"/>
        <v>0</v>
      </c>
      <c r="N94" s="341">
        <f t="shared" si="0"/>
        <v>0</v>
      </c>
    </row>
    <row r="95" spans="2:14" x14ac:dyDescent="0.25">
      <c r="B95" s="179"/>
      <c r="C95" s="342"/>
      <c r="D95" s="342"/>
      <c r="E95" s="342"/>
      <c r="F95" s="342"/>
      <c r="G95" s="342"/>
      <c r="H95" s="342"/>
      <c r="I95" s="342"/>
      <c r="J95" s="342"/>
      <c r="K95" s="342"/>
      <c r="L95" s="342"/>
      <c r="M95" s="342"/>
      <c r="N95" s="342"/>
    </row>
    <row r="96" spans="2:14" x14ac:dyDescent="0.25">
      <c r="B96" s="179"/>
      <c r="C96" s="342"/>
      <c r="D96" s="342"/>
      <c r="E96" s="342"/>
      <c r="F96" s="342"/>
      <c r="G96" s="342"/>
      <c r="H96" s="342"/>
      <c r="I96" s="342"/>
      <c r="J96" s="342"/>
      <c r="K96" s="342"/>
      <c r="L96" s="342"/>
      <c r="M96" s="342"/>
      <c r="N96" s="342"/>
    </row>
    <row r="97" spans="2:14" ht="15.75" x14ac:dyDescent="0.25">
      <c r="B97" s="285" t="s">
        <v>2705</v>
      </c>
    </row>
    <row r="98" spans="2:14" x14ac:dyDescent="0.25">
      <c r="B98" s="312" t="s">
        <v>2706</v>
      </c>
      <c r="C98" s="312"/>
      <c r="D98" s="334"/>
      <c r="E98" s="334"/>
      <c r="F98" s="334"/>
      <c r="G98" s="334"/>
      <c r="H98" s="334"/>
      <c r="I98" s="334"/>
      <c r="J98" s="334"/>
      <c r="K98" s="334"/>
      <c r="L98" s="334"/>
      <c r="M98" s="334"/>
      <c r="N98" s="334"/>
    </row>
    <row r="99" spans="2:14" x14ac:dyDescent="0.25">
      <c r="B99" s="232"/>
      <c r="C99" s="232"/>
      <c r="D99" s="232"/>
      <c r="E99" s="232"/>
      <c r="F99" s="232"/>
      <c r="G99" s="232"/>
      <c r="H99" s="232"/>
      <c r="I99" s="232"/>
      <c r="J99" s="232"/>
      <c r="K99" s="232"/>
      <c r="L99" s="232"/>
      <c r="M99" s="232"/>
      <c r="N99" s="232"/>
    </row>
    <row r="100" spans="2:14" x14ac:dyDescent="0.25">
      <c r="B100" s="232"/>
      <c r="C100" s="298" t="s">
        <v>2707</v>
      </c>
      <c r="D100" s="298" t="s">
        <v>2557</v>
      </c>
      <c r="E100" s="298" t="s">
        <v>2558</v>
      </c>
      <c r="F100" s="298" t="s">
        <v>2559</v>
      </c>
      <c r="G100" s="298" t="s">
        <v>2560</v>
      </c>
      <c r="H100" s="298" t="s">
        <v>2561</v>
      </c>
      <c r="I100" s="298" t="s">
        <v>2562</v>
      </c>
      <c r="J100" s="298" t="s">
        <v>2563</v>
      </c>
      <c r="K100" s="298" t="s">
        <v>2708</v>
      </c>
      <c r="L100" s="298" t="s">
        <v>2565</v>
      </c>
      <c r="M100" s="298" t="s">
        <v>92</v>
      </c>
      <c r="N100" s="299" t="s">
        <v>94</v>
      </c>
    </row>
    <row r="101" spans="2:14" x14ac:dyDescent="0.25">
      <c r="B101" s="358" t="s">
        <v>2709</v>
      </c>
      <c r="C101" s="359">
        <v>0</v>
      </c>
      <c r="D101" s="359">
        <v>0</v>
      </c>
      <c r="E101" s="359">
        <v>0</v>
      </c>
      <c r="F101" s="359">
        <v>0</v>
      </c>
      <c r="G101" s="359">
        <v>0</v>
      </c>
      <c r="H101" s="359">
        <v>0</v>
      </c>
      <c r="I101" s="359">
        <v>0</v>
      </c>
      <c r="J101" s="359">
        <v>0</v>
      </c>
      <c r="K101" s="359">
        <v>0</v>
      </c>
      <c r="L101" s="359">
        <v>0</v>
      </c>
      <c r="M101" s="359">
        <v>0</v>
      </c>
      <c r="N101" s="359">
        <f t="shared" ref="N101:N108" si="1">SUM(C101:M101)</f>
        <v>0</v>
      </c>
    </row>
    <row r="102" spans="2:14" x14ac:dyDescent="0.25">
      <c r="B102" s="358" t="s">
        <v>2710</v>
      </c>
      <c r="C102" s="359">
        <v>0</v>
      </c>
      <c r="D102" s="359">
        <v>0</v>
      </c>
      <c r="E102" s="359">
        <v>0</v>
      </c>
      <c r="F102" s="359">
        <v>0</v>
      </c>
      <c r="G102" s="359">
        <v>0</v>
      </c>
      <c r="H102" s="359">
        <v>0</v>
      </c>
      <c r="I102" s="359">
        <v>0</v>
      </c>
      <c r="J102" s="359">
        <v>0</v>
      </c>
      <c r="K102" s="359">
        <v>0</v>
      </c>
      <c r="L102" s="359">
        <v>0</v>
      </c>
      <c r="M102" s="359">
        <v>0</v>
      </c>
      <c r="N102" s="359">
        <f t="shared" si="1"/>
        <v>0</v>
      </c>
    </row>
    <row r="103" spans="2:14" x14ac:dyDescent="0.25">
      <c r="B103" s="358" t="s">
        <v>2711</v>
      </c>
      <c r="C103" s="359">
        <v>0</v>
      </c>
      <c r="D103" s="359">
        <v>0</v>
      </c>
      <c r="E103" s="359">
        <v>0</v>
      </c>
      <c r="F103" s="359">
        <v>0</v>
      </c>
      <c r="G103" s="359">
        <v>0</v>
      </c>
      <c r="H103" s="359">
        <v>0</v>
      </c>
      <c r="I103" s="359">
        <v>0</v>
      </c>
      <c r="J103" s="359">
        <v>0</v>
      </c>
      <c r="K103" s="359">
        <v>0</v>
      </c>
      <c r="L103" s="359">
        <v>0</v>
      </c>
      <c r="M103" s="359">
        <v>0</v>
      </c>
      <c r="N103" s="359">
        <f t="shared" si="1"/>
        <v>0</v>
      </c>
    </row>
    <row r="104" spans="2:14" x14ac:dyDescent="0.25">
      <c r="B104" s="358" t="s">
        <v>2712</v>
      </c>
      <c r="C104" s="359">
        <v>0</v>
      </c>
      <c r="D104" s="359">
        <v>0</v>
      </c>
      <c r="E104" s="359">
        <v>0</v>
      </c>
      <c r="F104" s="359">
        <v>0</v>
      </c>
      <c r="G104" s="359">
        <v>0</v>
      </c>
      <c r="H104" s="359">
        <v>0</v>
      </c>
      <c r="I104" s="359">
        <v>0</v>
      </c>
      <c r="J104" s="359">
        <v>0</v>
      </c>
      <c r="K104" s="359">
        <v>0</v>
      </c>
      <c r="L104" s="359">
        <v>0</v>
      </c>
      <c r="M104" s="359">
        <v>0</v>
      </c>
      <c r="N104" s="359">
        <f t="shared" si="1"/>
        <v>0</v>
      </c>
    </row>
    <row r="105" spans="2:14" x14ac:dyDescent="0.25">
      <c r="B105" s="358" t="s">
        <v>2713</v>
      </c>
      <c r="C105" s="359">
        <v>0</v>
      </c>
      <c r="D105" s="359">
        <v>0</v>
      </c>
      <c r="E105" s="359">
        <v>0</v>
      </c>
      <c r="F105" s="359">
        <v>0</v>
      </c>
      <c r="G105" s="359">
        <v>0</v>
      </c>
      <c r="H105" s="359">
        <v>0</v>
      </c>
      <c r="I105" s="359">
        <v>0</v>
      </c>
      <c r="J105" s="359">
        <v>0</v>
      </c>
      <c r="K105" s="359">
        <v>0</v>
      </c>
      <c r="L105" s="359">
        <v>0</v>
      </c>
      <c r="M105" s="359">
        <v>0</v>
      </c>
      <c r="N105" s="359">
        <f t="shared" si="1"/>
        <v>0</v>
      </c>
    </row>
    <row r="106" spans="2:14" x14ac:dyDescent="0.25">
      <c r="B106" s="358" t="s">
        <v>2714</v>
      </c>
      <c r="C106" s="359">
        <v>0</v>
      </c>
      <c r="D106" s="359">
        <v>0</v>
      </c>
      <c r="E106" s="359">
        <v>0</v>
      </c>
      <c r="F106" s="359">
        <v>0</v>
      </c>
      <c r="G106" s="359">
        <v>0</v>
      </c>
      <c r="H106" s="359">
        <v>0</v>
      </c>
      <c r="I106" s="359">
        <v>0</v>
      </c>
      <c r="J106" s="359">
        <v>0</v>
      </c>
      <c r="K106" s="359">
        <v>0</v>
      </c>
      <c r="L106" s="359">
        <v>0</v>
      </c>
      <c r="M106" s="359">
        <v>0</v>
      </c>
      <c r="N106" s="359">
        <f t="shared" si="1"/>
        <v>0</v>
      </c>
    </row>
    <row r="107" spans="2:14" x14ac:dyDescent="0.25">
      <c r="B107" s="358" t="s">
        <v>2715</v>
      </c>
      <c r="C107" s="359">
        <v>0</v>
      </c>
      <c r="D107" s="359">
        <v>0</v>
      </c>
      <c r="E107" s="359">
        <v>0</v>
      </c>
      <c r="F107" s="359">
        <v>0</v>
      </c>
      <c r="G107" s="359">
        <v>0</v>
      </c>
      <c r="H107" s="359">
        <v>0</v>
      </c>
      <c r="I107" s="359">
        <v>0</v>
      </c>
      <c r="J107" s="359">
        <v>0</v>
      </c>
      <c r="K107" s="359">
        <v>0</v>
      </c>
      <c r="L107" s="359">
        <v>0</v>
      </c>
      <c r="M107" s="359">
        <v>0</v>
      </c>
      <c r="N107" s="359">
        <f t="shared" si="1"/>
        <v>0</v>
      </c>
    </row>
    <row r="108" spans="2:14" x14ac:dyDescent="0.25">
      <c r="B108" s="358" t="s">
        <v>2716</v>
      </c>
      <c r="C108" s="359">
        <v>0</v>
      </c>
      <c r="D108" s="359">
        <v>0</v>
      </c>
      <c r="E108" s="359">
        <v>0</v>
      </c>
      <c r="F108" s="359">
        <v>0</v>
      </c>
      <c r="G108" s="359">
        <v>0</v>
      </c>
      <c r="H108" s="359">
        <v>0</v>
      </c>
      <c r="I108" s="359">
        <v>0</v>
      </c>
      <c r="J108" s="359">
        <v>0</v>
      </c>
      <c r="K108" s="359">
        <v>0</v>
      </c>
      <c r="L108" s="359">
        <v>0</v>
      </c>
      <c r="M108" s="359">
        <v>0</v>
      </c>
      <c r="N108" s="359">
        <f t="shared" si="1"/>
        <v>0</v>
      </c>
    </row>
    <row r="109" spans="2:14" x14ac:dyDescent="0.25">
      <c r="B109" s="335" t="s">
        <v>94</v>
      </c>
      <c r="C109" s="306">
        <f t="shared" ref="C109:N109" si="2">SUM(C101:C108)</f>
        <v>0</v>
      </c>
      <c r="D109" s="306">
        <f t="shared" si="2"/>
        <v>0</v>
      </c>
      <c r="E109" s="306">
        <f t="shared" si="2"/>
        <v>0</v>
      </c>
      <c r="F109" s="306">
        <f t="shared" si="2"/>
        <v>0</v>
      </c>
      <c r="G109" s="306">
        <f t="shared" si="2"/>
        <v>0</v>
      </c>
      <c r="H109" s="306">
        <f t="shared" si="2"/>
        <v>0</v>
      </c>
      <c r="I109" s="306">
        <f t="shared" si="2"/>
        <v>0</v>
      </c>
      <c r="J109" s="306">
        <f t="shared" si="2"/>
        <v>0</v>
      </c>
      <c r="K109" s="306">
        <f t="shared" si="2"/>
        <v>0</v>
      </c>
      <c r="L109" s="306">
        <f t="shared" si="2"/>
        <v>0</v>
      </c>
      <c r="M109" s="306">
        <f t="shared" si="2"/>
        <v>0</v>
      </c>
      <c r="N109" s="306">
        <f t="shared" si="2"/>
        <v>0</v>
      </c>
    </row>
    <row r="110" spans="2:14" x14ac:dyDescent="0.25">
      <c r="C110" s="261"/>
      <c r="D110" s="261"/>
      <c r="E110" s="261"/>
      <c r="F110" s="261"/>
      <c r="G110" s="261"/>
      <c r="H110" s="261"/>
      <c r="I110" s="261"/>
      <c r="J110" s="261"/>
      <c r="K110" s="261"/>
      <c r="L110" s="261"/>
      <c r="M110" s="261"/>
      <c r="N110" s="261"/>
    </row>
    <row r="112" spans="2:14" x14ac:dyDescent="0.25">
      <c r="B112" s="179"/>
      <c r="C112" s="360"/>
      <c r="D112" s="360"/>
      <c r="E112" s="360"/>
      <c r="F112" s="360"/>
      <c r="G112" s="360"/>
      <c r="H112" s="360"/>
      <c r="I112" s="360"/>
      <c r="J112" s="360"/>
      <c r="K112" s="360"/>
      <c r="L112" s="360"/>
      <c r="M112" s="360"/>
      <c r="N112" s="360"/>
    </row>
    <row r="113" spans="2:14" ht="15.75" x14ac:dyDescent="0.25">
      <c r="B113" s="285" t="s">
        <v>2717</v>
      </c>
      <c r="C113" s="360"/>
      <c r="D113" s="360"/>
      <c r="E113" s="360"/>
      <c r="F113" s="360"/>
      <c r="G113" s="360"/>
      <c r="H113" s="360"/>
      <c r="I113" s="360"/>
      <c r="J113" s="360"/>
      <c r="K113" s="360"/>
      <c r="L113" s="360"/>
      <c r="M113" s="360"/>
      <c r="N113" s="360"/>
    </row>
    <row r="114" spans="2:14" x14ac:dyDescent="0.25">
      <c r="B114" s="361" t="s">
        <v>2718</v>
      </c>
      <c r="C114" s="361"/>
      <c r="D114" s="362"/>
      <c r="E114" s="362"/>
      <c r="F114" s="362"/>
    </row>
    <row r="115" spans="2:14" x14ac:dyDescent="0.25">
      <c r="F115" s="363" t="s">
        <v>2719</v>
      </c>
    </row>
    <row r="116" spans="2:14" x14ac:dyDescent="0.25">
      <c r="B116" s="232" t="s">
        <v>2687</v>
      </c>
      <c r="C116" s="364"/>
      <c r="D116" s="364"/>
      <c r="E116" s="364"/>
      <c r="F116" s="364">
        <v>0</v>
      </c>
    </row>
    <row r="117" spans="2:14" x14ac:dyDescent="0.25">
      <c r="B117" s="335" t="s">
        <v>94</v>
      </c>
      <c r="C117" s="306"/>
      <c r="D117" s="306"/>
      <c r="E117" s="306"/>
      <c r="F117" s="306">
        <f>SUM(F116:F116)</f>
        <v>0</v>
      </c>
    </row>
    <row r="119" spans="2:14" ht="15.75" x14ac:dyDescent="0.25">
      <c r="B119" s="285" t="s">
        <v>2720</v>
      </c>
    </row>
    <row r="120" spans="2:14" x14ac:dyDescent="0.25">
      <c r="B120" s="361" t="s">
        <v>2718</v>
      </c>
      <c r="C120" s="361"/>
      <c r="D120" s="362"/>
      <c r="E120" s="362"/>
      <c r="F120" s="362"/>
    </row>
    <row r="121" spans="2:14" x14ac:dyDescent="0.25">
      <c r="F121" s="363" t="s">
        <v>2719</v>
      </c>
    </row>
    <row r="122" spans="2:14" x14ac:dyDescent="0.25">
      <c r="B122" s="171" t="s">
        <v>2721</v>
      </c>
      <c r="F122" s="365">
        <v>0</v>
      </c>
    </row>
    <row r="123" spans="2:14" x14ac:dyDescent="0.25">
      <c r="B123" s="171" t="s">
        <v>2722</v>
      </c>
      <c r="F123" s="365">
        <v>0</v>
      </c>
    </row>
    <row r="124" spans="2:14" x14ac:dyDescent="0.25">
      <c r="B124" s="171" t="s">
        <v>2723</v>
      </c>
      <c r="F124" s="365">
        <v>0</v>
      </c>
    </row>
    <row r="125" spans="2:14" x14ac:dyDescent="0.25">
      <c r="B125" s="171" t="s">
        <v>2724</v>
      </c>
      <c r="C125" s="364"/>
      <c r="D125" s="364"/>
      <c r="E125" s="364"/>
      <c r="F125" s="364">
        <v>0</v>
      </c>
    </row>
    <row r="126" spans="2:14" x14ac:dyDescent="0.25">
      <c r="B126" s="335" t="s">
        <v>94</v>
      </c>
      <c r="C126" s="306"/>
      <c r="D126" s="306"/>
      <c r="E126" s="306"/>
      <c r="F126" s="306">
        <f>SUM(F122:F125)</f>
        <v>0</v>
      </c>
    </row>
    <row r="128" spans="2:14" ht="15.75" x14ac:dyDescent="0.25">
      <c r="B128" s="285" t="s">
        <v>2725</v>
      </c>
    </row>
    <row r="129" spans="2:14" x14ac:dyDescent="0.25">
      <c r="B129" s="361" t="s">
        <v>2377</v>
      </c>
      <c r="C129" s="361"/>
      <c r="D129" s="362"/>
      <c r="E129" s="362"/>
      <c r="F129" s="362"/>
    </row>
    <row r="130" spans="2:14" x14ac:dyDescent="0.25">
      <c r="F130" s="363" t="s">
        <v>2719</v>
      </c>
    </row>
    <row r="131" spans="2:14" x14ac:dyDescent="0.25">
      <c r="B131" s="232" t="s">
        <v>2687</v>
      </c>
      <c r="C131" s="364"/>
      <c r="D131" s="364"/>
      <c r="E131" s="364"/>
      <c r="F131" s="364">
        <v>0</v>
      </c>
    </row>
    <row r="132" spans="2:14" x14ac:dyDescent="0.25">
      <c r="B132" s="335" t="s">
        <v>94</v>
      </c>
      <c r="C132" s="306"/>
      <c r="D132" s="306"/>
      <c r="E132" s="306"/>
      <c r="F132" s="306">
        <f>SUM(F131:F131)</f>
        <v>0</v>
      </c>
    </row>
    <row r="134" spans="2:14" ht="15.75" x14ac:dyDescent="0.25">
      <c r="B134" s="285" t="s">
        <v>2726</v>
      </c>
    </row>
    <row r="135" spans="2:14" x14ac:dyDescent="0.25">
      <c r="B135" s="361" t="s">
        <v>2379</v>
      </c>
      <c r="C135" s="361"/>
      <c r="D135" s="362"/>
      <c r="E135" s="362"/>
      <c r="F135" s="362"/>
    </row>
    <row r="136" spans="2:14" x14ac:dyDescent="0.25">
      <c r="F136" s="363" t="s">
        <v>2719</v>
      </c>
    </row>
    <row r="137" spans="2:14" x14ac:dyDescent="0.25">
      <c r="B137" s="232" t="s">
        <v>2687</v>
      </c>
      <c r="C137" s="364"/>
      <c r="D137" s="364"/>
      <c r="E137" s="364"/>
      <c r="F137" s="364">
        <v>0</v>
      </c>
    </row>
    <row r="138" spans="2:14" x14ac:dyDescent="0.25">
      <c r="B138" s="335" t="s">
        <v>94</v>
      </c>
      <c r="C138" s="306"/>
      <c r="D138" s="306"/>
      <c r="E138" s="306"/>
      <c r="F138" s="306">
        <f>SUM(F137:F137)</f>
        <v>0</v>
      </c>
    </row>
    <row r="141" spans="2:14" ht="15.75" x14ac:dyDescent="0.25">
      <c r="B141" s="285" t="s">
        <v>2727</v>
      </c>
    </row>
    <row r="142" spans="2:14" x14ac:dyDescent="0.25">
      <c r="B142" s="312" t="s">
        <v>2728</v>
      </c>
      <c r="C142" s="312"/>
      <c r="D142" s="334"/>
      <c r="E142" s="334"/>
      <c r="F142" s="334"/>
      <c r="G142" s="334"/>
      <c r="H142" s="334"/>
      <c r="I142" s="334"/>
      <c r="J142" s="334"/>
      <c r="K142" s="334"/>
      <c r="L142" s="334"/>
      <c r="M142" s="334"/>
      <c r="N142" s="334"/>
    </row>
    <row r="143" spans="2:14" x14ac:dyDescent="0.25">
      <c r="B143" s="232"/>
      <c r="C143" s="232"/>
      <c r="D143" s="232"/>
      <c r="E143" s="232"/>
      <c r="F143" s="232"/>
      <c r="G143" s="232"/>
      <c r="H143" s="232"/>
      <c r="I143" s="232"/>
      <c r="J143" s="232"/>
      <c r="K143" s="232"/>
      <c r="L143" s="232"/>
      <c r="M143" s="232"/>
      <c r="N143" s="232"/>
    </row>
    <row r="144" spans="2:14" x14ac:dyDescent="0.25">
      <c r="B144" s="232" t="s">
        <v>2729</v>
      </c>
      <c r="C144" s="298" t="s">
        <v>2707</v>
      </c>
      <c r="D144" s="298" t="s">
        <v>2557</v>
      </c>
      <c r="E144" s="298" t="s">
        <v>2558</v>
      </c>
      <c r="F144" s="298" t="s">
        <v>2559</v>
      </c>
      <c r="G144" s="298" t="s">
        <v>2560</v>
      </c>
      <c r="H144" s="298" t="s">
        <v>2561</v>
      </c>
      <c r="I144" s="298" t="s">
        <v>2562</v>
      </c>
      <c r="J144" s="298" t="s">
        <v>2563</v>
      </c>
      <c r="K144" s="298" t="s">
        <v>2708</v>
      </c>
      <c r="L144" s="298" t="s">
        <v>2565</v>
      </c>
      <c r="M144" s="298" t="s">
        <v>92</v>
      </c>
      <c r="N144" s="299" t="s">
        <v>94</v>
      </c>
    </row>
    <row r="145" spans="2:14" x14ac:dyDescent="0.25">
      <c r="B145" s="171" t="s">
        <v>2730</v>
      </c>
      <c r="C145" s="359">
        <v>0</v>
      </c>
      <c r="D145" s="359">
        <v>0</v>
      </c>
      <c r="E145" s="359">
        <v>0</v>
      </c>
      <c r="F145" s="359">
        <v>0</v>
      </c>
      <c r="G145" s="359">
        <v>0</v>
      </c>
      <c r="H145" s="359">
        <v>0</v>
      </c>
      <c r="I145" s="359">
        <v>0</v>
      </c>
      <c r="J145" s="359">
        <v>0</v>
      </c>
      <c r="K145" s="359">
        <v>0</v>
      </c>
      <c r="L145" s="359">
        <v>0</v>
      </c>
      <c r="M145" s="359">
        <v>0</v>
      </c>
      <c r="N145" s="359">
        <f>SUM(C145:M145)</f>
        <v>0</v>
      </c>
    </row>
    <row r="146" spans="2:14" x14ac:dyDescent="0.25">
      <c r="B146" s="171" t="s">
        <v>2731</v>
      </c>
      <c r="C146" s="359">
        <v>0</v>
      </c>
      <c r="D146" s="359">
        <v>0</v>
      </c>
      <c r="E146" s="359">
        <v>0</v>
      </c>
      <c r="F146" s="359">
        <v>0</v>
      </c>
      <c r="G146" s="359">
        <v>0</v>
      </c>
      <c r="H146" s="359">
        <v>0</v>
      </c>
      <c r="I146" s="359">
        <v>0</v>
      </c>
      <c r="J146" s="359">
        <v>0</v>
      </c>
      <c r="K146" s="359">
        <v>0</v>
      </c>
      <c r="L146" s="359">
        <v>0</v>
      </c>
      <c r="M146" s="359">
        <v>0</v>
      </c>
      <c r="N146" s="359">
        <f>SUM(C146:M146)</f>
        <v>0</v>
      </c>
    </row>
    <row r="147" spans="2:14" x14ac:dyDescent="0.25">
      <c r="B147" s="171" t="s">
        <v>2732</v>
      </c>
      <c r="C147" s="359">
        <v>0</v>
      </c>
      <c r="D147" s="359">
        <v>0</v>
      </c>
      <c r="E147" s="359">
        <v>0</v>
      </c>
      <c r="F147" s="359">
        <v>0</v>
      </c>
      <c r="G147" s="359">
        <v>0</v>
      </c>
      <c r="H147" s="359">
        <v>0</v>
      </c>
      <c r="I147" s="359">
        <v>0</v>
      </c>
      <c r="J147" s="359">
        <v>0</v>
      </c>
      <c r="K147" s="359">
        <v>0</v>
      </c>
      <c r="L147" s="359">
        <v>0</v>
      </c>
      <c r="M147" s="359">
        <v>0</v>
      </c>
      <c r="N147" s="359">
        <f>SUM(C147:M147)</f>
        <v>0</v>
      </c>
    </row>
    <row r="148" spans="2:14" x14ac:dyDescent="0.25">
      <c r="B148" s="171" t="s">
        <v>2733</v>
      </c>
      <c r="C148" s="359">
        <v>0</v>
      </c>
      <c r="D148" s="359">
        <v>0</v>
      </c>
      <c r="E148" s="359">
        <v>0</v>
      </c>
      <c r="F148" s="359">
        <v>0</v>
      </c>
      <c r="G148" s="359">
        <v>0</v>
      </c>
      <c r="H148" s="359">
        <v>0</v>
      </c>
      <c r="I148" s="359">
        <v>0</v>
      </c>
      <c r="J148" s="359">
        <v>0</v>
      </c>
      <c r="K148" s="359">
        <v>0</v>
      </c>
      <c r="L148" s="359">
        <v>0</v>
      </c>
      <c r="M148" s="359">
        <v>0</v>
      </c>
      <c r="N148" s="359">
        <f>SUM(C148:M148)</f>
        <v>0</v>
      </c>
    </row>
    <row r="149" spans="2:14" x14ac:dyDescent="0.25">
      <c r="B149" s="171" t="s">
        <v>737</v>
      </c>
      <c r="C149" s="359">
        <v>0</v>
      </c>
      <c r="D149" s="359">
        <v>0</v>
      </c>
      <c r="E149" s="359">
        <v>0</v>
      </c>
      <c r="F149" s="359">
        <v>0</v>
      </c>
      <c r="G149" s="359">
        <v>0</v>
      </c>
      <c r="H149" s="359">
        <v>0</v>
      </c>
      <c r="I149" s="359">
        <v>0</v>
      </c>
      <c r="J149" s="359">
        <v>0</v>
      </c>
      <c r="K149" s="359">
        <v>0</v>
      </c>
      <c r="L149" s="359">
        <v>0</v>
      </c>
      <c r="M149" s="359">
        <v>0</v>
      </c>
      <c r="N149" s="359">
        <f>SUM(C149:M149)</f>
        <v>0</v>
      </c>
    </row>
    <row r="150" spans="2:14" x14ac:dyDescent="0.25">
      <c r="B150" s="335" t="s">
        <v>94</v>
      </c>
      <c r="C150" s="306">
        <f t="shared" ref="C150:N150" si="3">SUM(C145:C149)</f>
        <v>0</v>
      </c>
      <c r="D150" s="306">
        <f t="shared" si="3"/>
        <v>0</v>
      </c>
      <c r="E150" s="306">
        <f t="shared" si="3"/>
        <v>0</v>
      </c>
      <c r="F150" s="306">
        <f t="shared" si="3"/>
        <v>0</v>
      </c>
      <c r="G150" s="306">
        <f t="shared" si="3"/>
        <v>0</v>
      </c>
      <c r="H150" s="306">
        <f t="shared" si="3"/>
        <v>0</v>
      </c>
      <c r="I150" s="306">
        <f t="shared" si="3"/>
        <v>0</v>
      </c>
      <c r="J150" s="306">
        <f t="shared" si="3"/>
        <v>0</v>
      </c>
      <c r="K150" s="306">
        <f t="shared" si="3"/>
        <v>0</v>
      </c>
      <c r="L150" s="306">
        <f t="shared" si="3"/>
        <v>0</v>
      </c>
      <c r="M150" s="306">
        <f t="shared" si="3"/>
        <v>0</v>
      </c>
      <c r="N150" s="306">
        <f t="shared" si="3"/>
        <v>0</v>
      </c>
    </row>
    <row r="153" spans="2:14" x14ac:dyDescent="0.25">
      <c r="N153" s="223" t="s">
        <v>2437</v>
      </c>
    </row>
  </sheetData>
  <hyperlinks>
    <hyperlink ref="N153" location="'NTT Contents'!A1" display="To Contents" xr:uid="{00000000-0004-0000-0D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8">
    <tabColor rgb="FF243386"/>
    <pageSetUpPr fitToPage="1"/>
  </sheetPr>
  <dimension ref="B7:D61"/>
  <sheetViews>
    <sheetView zoomScale="85" zoomScaleNormal="85" workbookViewId="0"/>
  </sheetViews>
  <sheetFormatPr defaultColWidth="9.140625" defaultRowHeight="15" x14ac:dyDescent="0.25"/>
  <cols>
    <col min="1" max="1" width="4.7109375" style="171" customWidth="1"/>
    <col min="2" max="2" width="71.140625" style="171" customWidth="1"/>
    <col min="3" max="3" width="68.140625" style="171" customWidth="1"/>
    <col min="4" max="4" width="80.28515625" style="171" customWidth="1"/>
    <col min="5" max="16384" width="9.140625" style="171"/>
  </cols>
  <sheetData>
    <row r="7" spans="2:4" ht="15.75" x14ac:dyDescent="0.25">
      <c r="B7" s="366" t="s">
        <v>2734</v>
      </c>
      <c r="C7" s="315"/>
      <c r="D7" s="315"/>
    </row>
    <row r="8" spans="2:4" x14ac:dyDescent="0.25">
      <c r="B8" s="367" t="s">
        <v>2395</v>
      </c>
      <c r="C8" s="368" t="s">
        <v>2735</v>
      </c>
      <c r="D8" s="369" t="s">
        <v>2736</v>
      </c>
    </row>
    <row r="9" spans="2:4" x14ac:dyDescent="0.25">
      <c r="B9" s="370"/>
      <c r="C9" s="371"/>
      <c r="D9" s="372"/>
    </row>
    <row r="10" spans="2:4" x14ac:dyDescent="0.25">
      <c r="B10" s="335" t="s">
        <v>2737</v>
      </c>
      <c r="C10" s="343"/>
      <c r="D10" s="343"/>
    </row>
    <row r="11" spans="2:4" ht="30" x14ac:dyDescent="0.25">
      <c r="B11" s="197" t="s">
        <v>2738</v>
      </c>
      <c r="C11" s="197" t="s">
        <v>2739</v>
      </c>
      <c r="D11" s="493"/>
    </row>
    <row r="12" spans="2:4" x14ac:dyDescent="0.25">
      <c r="B12" s="227"/>
      <c r="C12" s="197"/>
      <c r="D12" s="493"/>
    </row>
    <row r="13" spans="2:4" ht="45" x14ac:dyDescent="0.25">
      <c r="B13" s="227"/>
      <c r="C13" s="197" t="s">
        <v>2740</v>
      </c>
      <c r="D13" s="493"/>
    </row>
    <row r="14" spans="2:4" ht="30" x14ac:dyDescent="0.25">
      <c r="B14" s="211" t="s">
        <v>2741</v>
      </c>
      <c r="C14" s="197" t="s">
        <v>2742</v>
      </c>
      <c r="D14" s="493"/>
    </row>
    <row r="15" spans="2:4" x14ac:dyDescent="0.25">
      <c r="B15" s="211"/>
      <c r="C15" s="373" t="s">
        <v>2743</v>
      </c>
      <c r="D15" s="493"/>
    </row>
    <row r="16" spans="2:4" ht="30" x14ac:dyDescent="0.25">
      <c r="B16" s="211" t="s">
        <v>2744</v>
      </c>
      <c r="C16" s="373" t="s">
        <v>2745</v>
      </c>
      <c r="D16" s="493"/>
    </row>
    <row r="17" spans="2:4" x14ac:dyDescent="0.25">
      <c r="B17" s="374"/>
      <c r="C17" s="373" t="s">
        <v>2746</v>
      </c>
      <c r="D17" s="493"/>
    </row>
    <row r="18" spans="2:4" x14ac:dyDescent="0.25">
      <c r="B18" s="374"/>
      <c r="C18" s="373" t="s">
        <v>2747</v>
      </c>
      <c r="D18" s="493"/>
    </row>
    <row r="19" spans="2:4" x14ac:dyDescent="0.25">
      <c r="B19" s="374"/>
      <c r="C19" s="373" t="s">
        <v>2748</v>
      </c>
      <c r="D19" s="493"/>
    </row>
    <row r="20" spans="2:4" x14ac:dyDescent="0.25">
      <c r="B20" s="374"/>
      <c r="C20" s="373" t="s">
        <v>2749</v>
      </c>
      <c r="D20" s="493"/>
    </row>
    <row r="21" spans="2:4" x14ac:dyDescent="0.25">
      <c r="B21" s="374"/>
      <c r="C21" s="373" t="s">
        <v>2750</v>
      </c>
      <c r="D21" s="493"/>
    </row>
    <row r="22" spans="2:4" ht="29.25" x14ac:dyDescent="0.25">
      <c r="B22" s="374"/>
      <c r="C22" s="373" t="s">
        <v>2751</v>
      </c>
      <c r="D22" s="493"/>
    </row>
    <row r="23" spans="2:4" x14ac:dyDescent="0.25">
      <c r="B23" s="374"/>
      <c r="C23" s="373" t="s">
        <v>2752</v>
      </c>
      <c r="D23" s="493"/>
    </row>
    <row r="24" spans="2:4" x14ac:dyDescent="0.25">
      <c r="B24" s="374"/>
      <c r="C24" s="373" t="s">
        <v>2753</v>
      </c>
      <c r="D24" s="493"/>
    </row>
    <row r="25" spans="2:4" x14ac:dyDescent="0.25">
      <c r="B25" s="374"/>
      <c r="C25" s="373" t="s">
        <v>2754</v>
      </c>
      <c r="D25" s="493"/>
    </row>
    <row r="26" spans="2:4" x14ac:dyDescent="0.25">
      <c r="B26" s="374"/>
      <c r="C26" s="373" t="s">
        <v>2755</v>
      </c>
      <c r="D26" s="493"/>
    </row>
    <row r="27" spans="2:4" x14ac:dyDescent="0.25">
      <c r="B27" s="374"/>
      <c r="C27" s="373"/>
      <c r="D27" s="197"/>
    </row>
    <row r="28" spans="2:4" x14ac:dyDescent="0.25">
      <c r="B28" s="335" t="s">
        <v>2756</v>
      </c>
      <c r="C28" s="300"/>
      <c r="D28" s="300"/>
    </row>
    <row r="29" spans="2:4" ht="30" x14ac:dyDescent="0.25">
      <c r="B29" s="492" t="s">
        <v>2757</v>
      </c>
      <c r="C29" s="197" t="s">
        <v>2758</v>
      </c>
      <c r="D29" s="493"/>
    </row>
    <row r="30" spans="2:4" x14ac:dyDescent="0.25">
      <c r="B30" s="492"/>
      <c r="C30" s="197"/>
      <c r="D30" s="493"/>
    </row>
    <row r="31" spans="2:4" ht="30" x14ac:dyDescent="0.25">
      <c r="B31" s="492"/>
      <c r="C31" s="197" t="s">
        <v>2759</v>
      </c>
      <c r="D31" s="493"/>
    </row>
    <row r="32" spans="2:4" x14ac:dyDescent="0.25">
      <c r="B32" s="492"/>
      <c r="C32" s="280"/>
      <c r="D32" s="493"/>
    </row>
    <row r="33" spans="2:4" x14ac:dyDescent="0.25">
      <c r="B33" s="492"/>
      <c r="C33" s="280" t="s">
        <v>2760</v>
      </c>
      <c r="D33" s="493"/>
    </row>
    <row r="34" spans="2:4" ht="30" x14ac:dyDescent="0.25">
      <c r="B34" s="492" t="s">
        <v>2761</v>
      </c>
      <c r="C34" s="197" t="s">
        <v>2762</v>
      </c>
      <c r="D34" s="493"/>
    </row>
    <row r="35" spans="2:4" x14ac:dyDescent="0.25">
      <c r="B35" s="492"/>
      <c r="C35" s="197"/>
      <c r="D35" s="493"/>
    </row>
    <row r="36" spans="2:4" x14ac:dyDescent="0.25">
      <c r="B36" s="492"/>
      <c r="C36" s="280" t="s">
        <v>2763</v>
      </c>
      <c r="D36" s="493"/>
    </row>
    <row r="37" spans="2:4" ht="30" x14ac:dyDescent="0.25">
      <c r="B37" s="492" t="s">
        <v>2764</v>
      </c>
      <c r="C37" s="197" t="s">
        <v>2765</v>
      </c>
      <c r="D37" s="493"/>
    </row>
    <row r="38" spans="2:4" x14ac:dyDescent="0.25">
      <c r="B38" s="492"/>
      <c r="C38" s="197"/>
      <c r="D38" s="493"/>
    </row>
    <row r="39" spans="2:4" x14ac:dyDescent="0.25">
      <c r="B39" s="492"/>
      <c r="C39" s="280" t="s">
        <v>2766</v>
      </c>
      <c r="D39" s="493"/>
    </row>
    <row r="40" spans="2:4" ht="30" x14ac:dyDescent="0.25">
      <c r="B40" s="492" t="s">
        <v>2767</v>
      </c>
      <c r="C40" s="197" t="s">
        <v>2768</v>
      </c>
      <c r="D40" s="493"/>
    </row>
    <row r="41" spans="2:4" x14ac:dyDescent="0.25">
      <c r="B41" s="492"/>
      <c r="C41" s="197"/>
      <c r="D41" s="493"/>
    </row>
    <row r="42" spans="2:4" ht="30" x14ac:dyDescent="0.25">
      <c r="B42" s="492"/>
      <c r="C42" s="280" t="s">
        <v>2769</v>
      </c>
      <c r="D42" s="493"/>
    </row>
    <row r="43" spans="2:4" ht="45" x14ac:dyDescent="0.25">
      <c r="B43" s="375" t="s">
        <v>2770</v>
      </c>
      <c r="C43" s="204" t="s">
        <v>2771</v>
      </c>
      <c r="D43" s="204"/>
    </row>
    <row r="45" spans="2:4" x14ac:dyDescent="0.25">
      <c r="D45" s="223" t="s">
        <v>2437</v>
      </c>
    </row>
    <row r="56" spans="2:4" ht="15" customHeight="1" x14ac:dyDescent="0.25"/>
    <row r="57" spans="2:4" ht="222.75" customHeight="1" x14ac:dyDescent="0.25"/>
    <row r="58" spans="2:4" ht="203.25" customHeight="1" x14ac:dyDescent="0.25">
      <c r="B58" s="211"/>
      <c r="C58" s="376"/>
      <c r="D58" s="376"/>
    </row>
    <row r="59" spans="2:4" ht="15.75" x14ac:dyDescent="0.25">
      <c r="B59" s="377"/>
      <c r="C59" s="378"/>
      <c r="D59" s="378"/>
    </row>
    <row r="61" spans="2:4" x14ac:dyDescent="0.25">
      <c r="D61" s="379"/>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0E00-000000000000}"/>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9">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71"/>
      <c r="B1" s="171"/>
      <c r="C1" s="171"/>
      <c r="D1" s="171"/>
      <c r="E1" s="171"/>
      <c r="F1" s="171"/>
      <c r="G1" s="171"/>
      <c r="H1" s="171"/>
      <c r="I1" s="171"/>
      <c r="J1" s="171"/>
      <c r="K1" s="171"/>
      <c r="L1" s="171"/>
      <c r="M1" s="171"/>
      <c r="N1" s="171"/>
      <c r="O1" s="171"/>
      <c r="P1" s="171"/>
      <c r="Q1" s="171"/>
      <c r="R1" s="171"/>
      <c r="S1" s="171"/>
      <c r="T1" s="171"/>
      <c r="U1" s="171"/>
    </row>
    <row r="2" spans="1:21" x14ac:dyDescent="0.25">
      <c r="A2" s="171"/>
      <c r="B2" s="235"/>
      <c r="C2" s="171"/>
      <c r="D2" s="171"/>
      <c r="E2" s="171"/>
      <c r="F2" s="171"/>
      <c r="G2" s="171"/>
      <c r="H2" s="171"/>
      <c r="I2" s="171"/>
      <c r="J2" s="171"/>
      <c r="K2" s="171"/>
      <c r="L2" s="171"/>
      <c r="M2" s="171"/>
      <c r="N2" s="171"/>
      <c r="O2" s="171"/>
      <c r="P2" s="171"/>
      <c r="Q2" s="171"/>
      <c r="R2" s="171"/>
      <c r="S2" s="171"/>
      <c r="T2" s="171"/>
      <c r="U2" s="171"/>
    </row>
    <row r="3" spans="1:21" ht="15.75" customHeight="1" x14ac:dyDescent="0.25">
      <c r="A3" s="171"/>
      <c r="B3" s="366" t="s">
        <v>2772</v>
      </c>
      <c r="C3" s="315"/>
      <c r="D3" s="315"/>
      <c r="E3" s="315"/>
      <c r="F3" s="315"/>
      <c r="G3" s="315"/>
      <c r="H3" s="315"/>
      <c r="I3" s="315"/>
      <c r="J3" s="315"/>
      <c r="K3" s="315"/>
      <c r="L3" s="315"/>
      <c r="M3" s="315"/>
      <c r="N3" s="315"/>
      <c r="O3" s="315"/>
    </row>
    <row r="4" spans="1:21" ht="15" customHeight="1" x14ac:dyDescent="0.25">
      <c r="A4" s="171"/>
      <c r="B4" s="380" t="s">
        <v>2773</v>
      </c>
      <c r="C4" s="495" t="s">
        <v>2774</v>
      </c>
      <c r="D4" s="495"/>
      <c r="E4" s="495"/>
      <c r="F4" s="495"/>
      <c r="G4" s="495"/>
      <c r="H4" s="495"/>
      <c r="I4" s="495"/>
      <c r="J4" s="495"/>
      <c r="K4" s="495"/>
      <c r="L4" s="495"/>
      <c r="M4" s="495"/>
      <c r="N4" s="495"/>
      <c r="O4" s="495"/>
    </row>
    <row r="5" spans="1:21" ht="15" customHeight="1" x14ac:dyDescent="0.25">
      <c r="A5" s="171"/>
      <c r="B5" s="380"/>
      <c r="C5" s="496" t="s">
        <v>2775</v>
      </c>
      <c r="D5" s="496"/>
      <c r="E5" s="496"/>
      <c r="F5" s="496"/>
      <c r="G5" s="496"/>
      <c r="H5" s="496"/>
      <c r="I5" s="496"/>
      <c r="J5" s="496"/>
      <c r="K5" s="496"/>
      <c r="L5" s="496"/>
      <c r="M5" s="496"/>
      <c r="N5" s="496"/>
      <c r="O5" s="496"/>
    </row>
    <row r="6" spans="1:21" ht="15" customHeight="1" x14ac:dyDescent="0.25">
      <c r="A6" s="171"/>
      <c r="B6" s="381"/>
      <c r="C6" s="382"/>
      <c r="D6" s="382"/>
      <c r="E6" s="315"/>
      <c r="F6" s="315"/>
      <c r="G6" s="315"/>
      <c r="H6" s="315"/>
      <c r="I6" s="315"/>
      <c r="J6" s="315"/>
      <c r="K6" s="315"/>
      <c r="L6" s="315"/>
      <c r="M6" s="315"/>
      <c r="N6" s="315"/>
      <c r="O6" s="315"/>
    </row>
    <row r="7" spans="1:21" ht="15" customHeight="1" x14ac:dyDescent="0.25">
      <c r="A7" s="171"/>
      <c r="B7" s="383" t="s">
        <v>2776</v>
      </c>
      <c r="C7" s="300"/>
      <c r="D7" s="300"/>
      <c r="E7" s="300"/>
      <c r="F7" s="300"/>
      <c r="G7" s="300"/>
      <c r="H7" s="300"/>
      <c r="I7" s="300"/>
      <c r="J7" s="300"/>
      <c r="K7" s="300"/>
      <c r="L7" s="300"/>
      <c r="M7" s="300"/>
      <c r="N7" s="300"/>
      <c r="O7" s="300"/>
    </row>
    <row r="8" spans="1:21" ht="15" customHeight="1" x14ac:dyDescent="0.25">
      <c r="A8" s="171"/>
      <c r="B8" s="197" t="s">
        <v>2777</v>
      </c>
      <c r="C8" s="497"/>
      <c r="D8" s="497"/>
      <c r="E8" s="497"/>
      <c r="F8" s="497"/>
      <c r="G8" s="497"/>
      <c r="H8" s="497"/>
      <c r="I8" s="497"/>
      <c r="J8" s="497"/>
      <c r="K8" s="497"/>
      <c r="L8" s="497"/>
      <c r="M8" s="497"/>
      <c r="N8" s="497"/>
      <c r="O8" s="497"/>
    </row>
    <row r="9" spans="1:21" ht="15" customHeight="1" x14ac:dyDescent="0.25">
      <c r="A9" s="171"/>
      <c r="B9" s="211" t="s">
        <v>2778</v>
      </c>
      <c r="C9" s="498"/>
      <c r="D9" s="498"/>
      <c r="E9" s="498"/>
      <c r="F9" s="498"/>
      <c r="G9" s="498"/>
      <c r="H9" s="498"/>
      <c r="I9" s="498"/>
      <c r="J9" s="498"/>
      <c r="K9" s="498"/>
      <c r="L9" s="498"/>
      <c r="M9" s="498"/>
      <c r="N9" s="498"/>
      <c r="O9" s="498"/>
    </row>
    <row r="10" spans="1:21" x14ac:dyDescent="0.25">
      <c r="A10" s="171"/>
      <c r="B10" s="211"/>
      <c r="C10" s="499"/>
      <c r="D10" s="499"/>
      <c r="E10" s="499"/>
      <c r="F10" s="499"/>
      <c r="G10" s="499"/>
      <c r="H10" s="499"/>
      <c r="I10" s="499"/>
      <c r="J10" s="499"/>
      <c r="K10" s="499"/>
      <c r="L10" s="499"/>
      <c r="M10" s="499"/>
      <c r="N10" s="499"/>
      <c r="O10" s="499"/>
    </row>
    <row r="11" spans="1:21" ht="15.75" customHeight="1" x14ac:dyDescent="0.25">
      <c r="A11" s="171"/>
      <c r="B11" s="383" t="s">
        <v>2779</v>
      </c>
      <c r="C11" s="500" t="s">
        <v>2780</v>
      </c>
      <c r="D11" s="500"/>
      <c r="E11" s="500"/>
      <c r="F11" s="500"/>
      <c r="G11" s="500"/>
      <c r="H11" s="500"/>
      <c r="I11" s="500"/>
      <c r="J11" s="500"/>
      <c r="K11" s="500"/>
      <c r="L11" s="500"/>
      <c r="M11" s="500"/>
      <c r="N11" s="500"/>
      <c r="O11" s="500"/>
    </row>
    <row r="12" spans="1:21" ht="226.5" customHeight="1" x14ac:dyDescent="0.25">
      <c r="A12" s="171"/>
      <c r="B12" s="211" t="s">
        <v>2781</v>
      </c>
      <c r="C12" s="501" t="s">
        <v>2782</v>
      </c>
      <c r="D12" s="502"/>
      <c r="E12" s="502"/>
      <c r="F12" s="502"/>
      <c r="G12" s="502"/>
      <c r="H12" s="502"/>
      <c r="I12" s="502"/>
      <c r="J12" s="502"/>
      <c r="K12" s="502"/>
      <c r="L12" s="502"/>
      <c r="M12" s="502"/>
      <c r="N12" s="502"/>
      <c r="O12" s="503"/>
    </row>
    <row r="13" spans="1:21" x14ac:dyDescent="0.25">
      <c r="A13" s="171"/>
      <c r="B13" s="171"/>
      <c r="C13" s="384"/>
      <c r="D13" s="171"/>
      <c r="E13" s="171"/>
      <c r="F13" s="171"/>
      <c r="G13" s="171"/>
      <c r="H13" s="171"/>
      <c r="I13" s="171"/>
      <c r="J13" s="171"/>
      <c r="K13" s="171"/>
      <c r="L13" s="171"/>
      <c r="M13" s="171"/>
      <c r="N13" s="171"/>
      <c r="O13" s="385"/>
    </row>
    <row r="14" spans="1:21" x14ac:dyDescent="0.25">
      <c r="A14" s="171"/>
      <c r="B14" s="171"/>
      <c r="C14" s="384"/>
      <c r="D14" s="171"/>
      <c r="E14" s="171"/>
      <c r="F14" s="171"/>
      <c r="G14" s="171"/>
      <c r="H14" s="171"/>
      <c r="I14" s="171"/>
      <c r="J14" s="171"/>
      <c r="K14" s="171"/>
      <c r="L14" s="171"/>
      <c r="M14" s="171"/>
      <c r="N14" s="171"/>
      <c r="O14" s="385"/>
    </row>
    <row r="15" spans="1:21" ht="30" x14ac:dyDescent="0.25">
      <c r="A15" s="171"/>
      <c r="B15" s="211" t="s">
        <v>2783</v>
      </c>
      <c r="C15" s="384" t="s">
        <v>2784</v>
      </c>
      <c r="D15" s="171"/>
      <c r="E15" s="171"/>
      <c r="F15" s="171"/>
      <c r="G15" s="171"/>
      <c r="H15" s="171"/>
      <c r="I15" s="171"/>
      <c r="J15" s="171"/>
      <c r="K15" s="171"/>
      <c r="L15" s="171"/>
      <c r="M15" s="171"/>
      <c r="N15" s="171"/>
      <c r="O15" s="385"/>
    </row>
    <row r="16" spans="1:21" x14ac:dyDescent="0.25">
      <c r="A16" s="171"/>
      <c r="B16" s="171"/>
      <c r="C16" s="384"/>
      <c r="D16" s="171"/>
      <c r="E16" s="318"/>
      <c r="F16" s="386"/>
      <c r="G16" s="171"/>
      <c r="H16" s="171"/>
      <c r="I16" s="171"/>
      <c r="J16" s="171"/>
      <c r="K16" s="171"/>
      <c r="L16" s="171"/>
      <c r="M16" s="171"/>
      <c r="N16" s="171"/>
      <c r="O16" s="385"/>
    </row>
    <row r="17" spans="1:15" x14ac:dyDescent="0.25">
      <c r="A17" s="171"/>
      <c r="B17" s="171"/>
      <c r="C17" s="387" t="s">
        <v>2785</v>
      </c>
      <c r="D17" s="171"/>
      <c r="E17" s="318"/>
      <c r="F17" s="386"/>
      <c r="G17" s="171"/>
      <c r="H17" s="171"/>
      <c r="I17" s="171"/>
      <c r="J17" s="171"/>
      <c r="K17" s="171"/>
      <c r="L17" s="171"/>
      <c r="M17" s="171"/>
      <c r="N17" s="171"/>
      <c r="O17" s="385"/>
    </row>
    <row r="18" spans="1:15" x14ac:dyDescent="0.25">
      <c r="A18" s="171"/>
      <c r="B18" s="171"/>
      <c r="C18" s="384" t="s">
        <v>2786</v>
      </c>
      <c r="D18" s="171"/>
      <c r="E18" s="318"/>
      <c r="F18" s="386"/>
      <c r="G18" s="171"/>
      <c r="H18" s="171"/>
      <c r="I18" s="171"/>
      <c r="J18" s="171"/>
      <c r="K18" s="171"/>
      <c r="L18" s="171"/>
      <c r="M18" s="171"/>
      <c r="N18" s="171"/>
      <c r="O18" s="385"/>
    </row>
    <row r="19" spans="1:15" x14ac:dyDescent="0.25">
      <c r="A19" s="171"/>
      <c r="B19" s="171"/>
      <c r="C19" s="384"/>
      <c r="D19" s="171"/>
      <c r="E19" s="318"/>
      <c r="F19" s="386"/>
      <c r="G19" s="171"/>
      <c r="H19" s="171"/>
      <c r="I19" s="171"/>
      <c r="J19" s="171"/>
      <c r="K19" s="171"/>
      <c r="L19" s="171"/>
      <c r="M19" s="171"/>
      <c r="N19" s="171"/>
      <c r="O19" s="385"/>
    </row>
    <row r="20" spans="1:15" x14ac:dyDescent="0.25">
      <c r="A20" s="171"/>
      <c r="B20" s="171"/>
      <c r="C20" s="384"/>
      <c r="D20" s="494" t="s">
        <v>2787</v>
      </c>
      <c r="E20" s="494"/>
      <c r="F20" s="494"/>
      <c r="G20" s="494"/>
      <c r="H20" s="494"/>
      <c r="I20" s="494"/>
      <c r="J20" s="494"/>
      <c r="K20" s="494"/>
      <c r="L20" s="388"/>
      <c r="M20" s="171"/>
      <c r="N20" s="171"/>
      <c r="O20" s="385"/>
    </row>
    <row r="21" spans="1:15" x14ac:dyDescent="0.25">
      <c r="A21" s="171"/>
      <c r="B21" s="171"/>
      <c r="C21" s="384"/>
      <c r="D21" s="171"/>
      <c r="E21" s="171"/>
      <c r="F21" s="171"/>
      <c r="G21" s="171"/>
      <c r="H21" s="171"/>
      <c r="I21" s="171"/>
      <c r="J21" s="171"/>
      <c r="K21" s="171"/>
      <c r="L21" s="171"/>
      <c r="M21" s="171"/>
      <c r="N21" s="171"/>
      <c r="O21" s="385"/>
    </row>
    <row r="22" spans="1:15" ht="15.75" thickBot="1" x14ac:dyDescent="0.3">
      <c r="A22" s="171"/>
      <c r="B22" s="171"/>
      <c r="C22" s="389" t="s">
        <v>2788</v>
      </c>
      <c r="D22" s="390" t="s">
        <v>2789</v>
      </c>
      <c r="E22" s="390" t="s">
        <v>2790</v>
      </c>
      <c r="F22" s="390" t="s">
        <v>2791</v>
      </c>
      <c r="G22" s="390" t="s">
        <v>2792</v>
      </c>
      <c r="H22" s="390" t="s">
        <v>2793</v>
      </c>
      <c r="I22" s="390" t="s">
        <v>2794</v>
      </c>
      <c r="J22" s="390" t="s">
        <v>2795</v>
      </c>
      <c r="K22" s="390" t="s">
        <v>2796</v>
      </c>
      <c r="L22" s="390" t="s">
        <v>2797</v>
      </c>
      <c r="M22" s="171"/>
      <c r="N22" s="171"/>
      <c r="O22" s="385"/>
    </row>
    <row r="23" spans="1:15" x14ac:dyDescent="0.25">
      <c r="A23" s="171"/>
      <c r="B23" s="171"/>
      <c r="C23" s="391">
        <v>266666.67</v>
      </c>
      <c r="D23" s="386">
        <v>266666.67</v>
      </c>
      <c r="E23" s="386">
        <v>266666.67</v>
      </c>
      <c r="F23" s="386">
        <v>133333.32999999999</v>
      </c>
      <c r="G23" s="386">
        <v>66666.67</v>
      </c>
      <c r="H23" s="318" t="s">
        <v>2798</v>
      </c>
      <c r="I23" s="318" t="s">
        <v>2798</v>
      </c>
      <c r="J23" s="318" t="s">
        <v>2798</v>
      </c>
      <c r="K23" s="318" t="s">
        <v>2798</v>
      </c>
      <c r="L23" s="318" t="s">
        <v>2798</v>
      </c>
      <c r="M23" s="171"/>
      <c r="N23" s="171"/>
      <c r="O23" s="385"/>
    </row>
    <row r="24" spans="1:15" x14ac:dyDescent="0.25">
      <c r="A24" s="171"/>
      <c r="B24" s="171"/>
      <c r="C24" s="391"/>
      <c r="D24" s="386"/>
      <c r="E24" s="386"/>
      <c r="F24" s="386"/>
      <c r="G24" s="386"/>
      <c r="H24" s="318"/>
      <c r="I24" s="318"/>
      <c r="J24" s="318"/>
      <c r="K24" s="318"/>
      <c r="L24" s="318"/>
      <c r="M24" s="171"/>
      <c r="N24" s="171"/>
      <c r="O24" s="385"/>
    </row>
    <row r="25" spans="1:15" x14ac:dyDescent="0.25">
      <c r="A25" s="171"/>
      <c r="B25" s="171"/>
      <c r="C25" s="391"/>
      <c r="D25" s="386"/>
      <c r="E25" s="386"/>
      <c r="F25" s="386"/>
      <c r="G25" s="386"/>
      <c r="H25" s="318"/>
      <c r="I25" s="318"/>
      <c r="J25" s="318"/>
      <c r="K25" s="318"/>
      <c r="L25" s="318"/>
      <c r="M25" s="171"/>
      <c r="N25" s="171"/>
      <c r="O25" s="385"/>
    </row>
    <row r="26" spans="1:15" x14ac:dyDescent="0.25">
      <c r="A26" s="171"/>
      <c r="B26" s="171"/>
      <c r="C26" s="391"/>
      <c r="D26" s="386"/>
      <c r="E26" s="386"/>
      <c r="F26" s="386"/>
      <c r="G26" s="386"/>
      <c r="H26" s="318"/>
      <c r="I26" s="318"/>
      <c r="J26" s="318"/>
      <c r="K26" s="318"/>
      <c r="L26" s="318"/>
      <c r="M26" s="171"/>
      <c r="N26" s="171"/>
      <c r="O26" s="385"/>
    </row>
    <row r="27" spans="1:15" x14ac:dyDescent="0.25">
      <c r="A27" s="171"/>
      <c r="B27" s="171"/>
      <c r="C27" s="384" t="s">
        <v>2799</v>
      </c>
      <c r="D27" s="386"/>
      <c r="E27" s="386"/>
      <c r="F27" s="386"/>
      <c r="G27" s="386"/>
      <c r="H27" s="318"/>
      <c r="I27" s="318"/>
      <c r="J27" s="318"/>
      <c r="K27" s="318"/>
      <c r="L27" s="318"/>
      <c r="M27" s="171"/>
      <c r="N27" s="171"/>
      <c r="O27" s="385"/>
    </row>
    <row r="28" spans="1:15" x14ac:dyDescent="0.25">
      <c r="A28" s="171"/>
      <c r="B28" s="171"/>
      <c r="C28" s="384"/>
      <c r="D28" s="386"/>
      <c r="E28" s="386"/>
      <c r="F28" s="386"/>
      <c r="G28" s="386"/>
      <c r="H28" s="318"/>
      <c r="I28" s="318"/>
      <c r="J28" s="318"/>
      <c r="K28" s="318"/>
      <c r="L28" s="318"/>
      <c r="M28" s="171"/>
      <c r="N28" s="171"/>
      <c r="O28" s="385"/>
    </row>
    <row r="29" spans="1:15" x14ac:dyDescent="0.25">
      <c r="A29" s="171"/>
      <c r="B29" s="171"/>
      <c r="C29" s="387" t="s">
        <v>2785</v>
      </c>
      <c r="D29" s="171"/>
      <c r="E29" s="171"/>
      <c r="F29" s="171"/>
      <c r="G29" s="171"/>
      <c r="H29" s="171"/>
      <c r="I29" s="171"/>
      <c r="J29" s="171"/>
      <c r="K29" s="171"/>
      <c r="L29" s="171"/>
      <c r="M29" s="171"/>
      <c r="N29" s="171"/>
      <c r="O29" s="385"/>
    </row>
    <row r="30" spans="1:15" x14ac:dyDescent="0.25">
      <c r="A30" s="171"/>
      <c r="B30" s="171"/>
      <c r="C30" s="384" t="s">
        <v>2800</v>
      </c>
      <c r="D30" s="171"/>
      <c r="E30" s="171"/>
      <c r="F30" s="171"/>
      <c r="G30" s="171"/>
      <c r="H30" s="171"/>
      <c r="I30" s="171"/>
      <c r="J30" s="171"/>
      <c r="K30" s="171"/>
      <c r="L30" s="171"/>
      <c r="M30" s="171"/>
      <c r="N30" s="171"/>
      <c r="O30" s="385"/>
    </row>
    <row r="31" spans="1:15" x14ac:dyDescent="0.25">
      <c r="A31" s="171"/>
      <c r="B31" s="171"/>
      <c r="C31" s="384" t="s">
        <v>2801</v>
      </c>
      <c r="D31" s="392"/>
      <c r="E31" s="392"/>
      <c r="F31" s="392"/>
      <c r="G31" s="392"/>
      <c r="H31" s="392"/>
      <c r="I31" s="392"/>
      <c r="J31" s="392"/>
      <c r="K31" s="392"/>
      <c r="L31" s="392"/>
      <c r="M31" s="171"/>
      <c r="N31" s="171"/>
      <c r="O31" s="385"/>
    </row>
    <row r="32" spans="1:15" x14ac:dyDescent="0.25">
      <c r="A32" s="171"/>
      <c r="B32" s="171"/>
      <c r="C32" s="387"/>
      <c r="D32" s="392"/>
      <c r="E32" s="392"/>
      <c r="F32" s="392"/>
      <c r="G32" s="392"/>
      <c r="H32" s="392"/>
      <c r="I32" s="392"/>
      <c r="J32" s="392"/>
      <c r="K32" s="392"/>
      <c r="L32" s="392"/>
      <c r="M32" s="171"/>
      <c r="N32" s="171"/>
      <c r="O32" s="385"/>
    </row>
    <row r="33" spans="1:15" x14ac:dyDescent="0.25">
      <c r="A33" s="171"/>
      <c r="B33" s="171"/>
      <c r="C33" s="384"/>
      <c r="D33" s="494" t="s">
        <v>2787</v>
      </c>
      <c r="E33" s="494"/>
      <c r="F33" s="494"/>
      <c r="G33" s="494"/>
      <c r="H33" s="494"/>
      <c r="I33" s="494"/>
      <c r="J33" s="494"/>
      <c r="K33" s="494"/>
      <c r="L33" s="388"/>
      <c r="M33" s="171"/>
      <c r="N33" s="171"/>
      <c r="O33" s="385"/>
    </row>
    <row r="34" spans="1:15" x14ac:dyDescent="0.25">
      <c r="A34" s="171"/>
      <c r="B34" s="171"/>
      <c r="C34" s="384"/>
      <c r="D34" s="171"/>
      <c r="E34" s="171"/>
      <c r="F34" s="171"/>
      <c r="G34" s="171"/>
      <c r="H34" s="171"/>
      <c r="I34" s="171"/>
      <c r="J34" s="171"/>
      <c r="K34" s="171"/>
      <c r="L34" s="171"/>
      <c r="M34" s="171"/>
      <c r="N34" s="171"/>
      <c r="O34" s="385"/>
    </row>
    <row r="35" spans="1:15" ht="15.75" thickBot="1" x14ac:dyDescent="0.3">
      <c r="A35" s="171"/>
      <c r="B35" s="171"/>
      <c r="C35" s="389" t="s">
        <v>2788</v>
      </c>
      <c r="D35" s="390" t="s">
        <v>2789</v>
      </c>
      <c r="E35" s="390" t="s">
        <v>2790</v>
      </c>
      <c r="F35" s="390" t="s">
        <v>2791</v>
      </c>
      <c r="G35" s="390" t="s">
        <v>2792</v>
      </c>
      <c r="H35" s="390" t="s">
        <v>2793</v>
      </c>
      <c r="I35" s="390" t="s">
        <v>2794</v>
      </c>
      <c r="J35" s="390" t="s">
        <v>2795</v>
      </c>
      <c r="K35" s="390" t="s">
        <v>2796</v>
      </c>
      <c r="L35" s="390" t="s">
        <v>2797</v>
      </c>
      <c r="M35" s="171"/>
      <c r="N35" s="171"/>
      <c r="O35" s="385"/>
    </row>
    <row r="36" spans="1:15" x14ac:dyDescent="0.25">
      <c r="A36" s="171"/>
      <c r="B36" s="171"/>
      <c r="C36" s="393" t="s">
        <v>2798</v>
      </c>
      <c r="D36" s="318" t="s">
        <v>2798</v>
      </c>
      <c r="E36" s="394">
        <v>571428.56999999995</v>
      </c>
      <c r="F36" s="394">
        <v>285714.28999999998</v>
      </c>
      <c r="G36" s="394">
        <v>142857.14000000001</v>
      </c>
      <c r="H36" s="318" t="s">
        <v>2798</v>
      </c>
      <c r="I36" s="318" t="s">
        <v>2798</v>
      </c>
      <c r="J36" s="318" t="s">
        <v>2798</v>
      </c>
      <c r="K36" s="318" t="s">
        <v>2798</v>
      </c>
      <c r="L36" s="318" t="s">
        <v>2798</v>
      </c>
      <c r="M36" s="171"/>
      <c r="N36" s="171"/>
      <c r="O36" s="385"/>
    </row>
    <row r="37" spans="1:15" x14ac:dyDescent="0.25">
      <c r="A37" s="171"/>
      <c r="B37" s="171"/>
      <c r="C37" s="384"/>
      <c r="D37" s="171"/>
      <c r="E37" s="171"/>
      <c r="F37" s="171"/>
      <c r="G37" s="171"/>
      <c r="H37" s="171"/>
      <c r="I37" s="171"/>
      <c r="J37" s="171"/>
      <c r="K37" s="171"/>
      <c r="L37" s="171"/>
      <c r="M37" s="171"/>
      <c r="N37" s="171"/>
      <c r="O37" s="385"/>
    </row>
    <row r="38" spans="1:15" x14ac:dyDescent="0.25">
      <c r="A38" s="171"/>
      <c r="B38" s="171"/>
      <c r="C38" s="384"/>
      <c r="D38" s="171"/>
      <c r="E38" s="171"/>
      <c r="F38" s="171"/>
      <c r="G38" s="171"/>
      <c r="H38" s="171"/>
      <c r="I38" s="171"/>
      <c r="J38" s="171"/>
      <c r="K38" s="171"/>
      <c r="L38" s="171"/>
      <c r="M38" s="171"/>
      <c r="N38" s="171"/>
      <c r="O38" s="385"/>
    </row>
    <row r="39" spans="1:15" x14ac:dyDescent="0.25">
      <c r="A39" s="171"/>
      <c r="B39" s="171"/>
      <c r="C39" s="384" t="s">
        <v>2802</v>
      </c>
      <c r="D39" s="171"/>
      <c r="E39" s="171"/>
      <c r="F39" s="171"/>
      <c r="G39" s="171"/>
      <c r="H39" s="171"/>
      <c r="I39" s="171"/>
      <c r="J39" s="171"/>
      <c r="K39" s="171"/>
      <c r="L39" s="171"/>
      <c r="M39" s="171"/>
      <c r="N39" s="171"/>
      <c r="O39" s="385"/>
    </row>
    <row r="40" spans="1:15" x14ac:dyDescent="0.25">
      <c r="A40" s="171"/>
      <c r="B40" s="171"/>
      <c r="C40" s="384"/>
      <c r="D40" s="171"/>
      <c r="E40" s="171"/>
      <c r="F40" s="171"/>
      <c r="G40" s="171"/>
      <c r="H40" s="171"/>
      <c r="I40" s="171"/>
      <c r="J40" s="171"/>
      <c r="K40" s="171"/>
      <c r="L40" s="171"/>
      <c r="M40" s="171"/>
      <c r="N40" s="171"/>
      <c r="O40" s="385"/>
    </row>
    <row r="41" spans="1:15" x14ac:dyDescent="0.25">
      <c r="A41" s="171"/>
      <c r="B41" s="171"/>
      <c r="C41" s="387" t="s">
        <v>2785</v>
      </c>
      <c r="D41" s="171"/>
      <c r="E41" s="171"/>
      <c r="F41" s="171"/>
      <c r="G41" s="171"/>
      <c r="H41" s="171"/>
      <c r="I41" s="171"/>
      <c r="J41" s="171"/>
      <c r="K41" s="171"/>
      <c r="L41" s="171"/>
      <c r="M41" s="171"/>
      <c r="N41" s="171"/>
      <c r="O41" s="385"/>
    </row>
    <row r="42" spans="1:15" x14ac:dyDescent="0.25">
      <c r="A42" s="171"/>
      <c r="B42" s="171"/>
      <c r="C42" s="384" t="s">
        <v>2803</v>
      </c>
      <c r="D42" s="171"/>
      <c r="E42" s="171"/>
      <c r="F42" s="171"/>
      <c r="G42" s="171"/>
      <c r="H42" s="171"/>
      <c r="I42" s="171"/>
      <c r="J42" s="171"/>
      <c r="K42" s="171"/>
      <c r="L42" s="171"/>
      <c r="M42" s="171"/>
      <c r="N42" s="171"/>
      <c r="O42" s="385"/>
    </row>
    <row r="43" spans="1:15" x14ac:dyDescent="0.25">
      <c r="A43" s="171"/>
      <c r="B43" s="171"/>
      <c r="C43" s="384" t="s">
        <v>2804</v>
      </c>
      <c r="D43" s="392"/>
      <c r="E43" s="392"/>
      <c r="F43" s="392"/>
      <c r="G43" s="392"/>
      <c r="H43" s="392"/>
      <c r="I43" s="392"/>
      <c r="J43" s="392"/>
      <c r="K43" s="392"/>
      <c r="L43" s="392"/>
      <c r="M43" s="171"/>
      <c r="N43" s="171"/>
      <c r="O43" s="385"/>
    </row>
    <row r="44" spans="1:15" x14ac:dyDescent="0.25">
      <c r="A44" s="171"/>
      <c r="B44" s="171"/>
      <c r="C44" s="384"/>
      <c r="D44" s="392"/>
      <c r="E44" s="392"/>
      <c r="F44" s="392"/>
      <c r="G44" s="392"/>
      <c r="H44" s="392"/>
      <c r="I44" s="392"/>
      <c r="J44" s="392"/>
      <c r="K44" s="392"/>
      <c r="L44" s="392"/>
      <c r="M44" s="171"/>
      <c r="N44" s="171"/>
      <c r="O44" s="385"/>
    </row>
    <row r="45" spans="1:15" x14ac:dyDescent="0.25">
      <c r="A45" s="171"/>
      <c r="B45" s="171"/>
      <c r="C45" s="384"/>
      <c r="D45" s="171"/>
      <c r="E45" s="318"/>
      <c r="F45" s="318"/>
      <c r="G45" s="392"/>
      <c r="H45" s="392"/>
      <c r="I45" s="392"/>
      <c r="J45" s="392"/>
      <c r="K45" s="392"/>
      <c r="L45" s="392"/>
      <c r="M45" s="171"/>
      <c r="N45" s="171"/>
      <c r="O45" s="385"/>
    </row>
    <row r="46" spans="1:15" x14ac:dyDescent="0.25">
      <c r="A46" s="171"/>
      <c r="B46" s="171"/>
      <c r="C46" s="387"/>
      <c r="D46" s="392"/>
      <c r="E46" s="392"/>
      <c r="F46" s="392"/>
      <c r="G46" s="392"/>
      <c r="H46" s="392"/>
      <c r="I46" s="392"/>
      <c r="J46" s="392"/>
      <c r="K46" s="392"/>
      <c r="L46" s="392"/>
      <c r="M46" s="171"/>
      <c r="N46" s="171"/>
      <c r="O46" s="385"/>
    </row>
    <row r="47" spans="1:15" x14ac:dyDescent="0.25">
      <c r="A47" s="171"/>
      <c r="B47" s="171"/>
      <c r="C47" s="384"/>
      <c r="D47" s="494" t="s">
        <v>2805</v>
      </c>
      <c r="E47" s="494"/>
      <c r="F47" s="494"/>
      <c r="G47" s="494"/>
      <c r="H47" s="494"/>
      <c r="I47" s="494"/>
      <c r="J47" s="494"/>
      <c r="K47" s="494"/>
      <c r="L47" s="388"/>
      <c r="M47" s="171"/>
      <c r="N47" s="171"/>
      <c r="O47" s="385"/>
    </row>
    <row r="48" spans="1:15" x14ac:dyDescent="0.25">
      <c r="A48" s="171"/>
      <c r="B48" s="171"/>
      <c r="C48" s="384"/>
      <c r="D48" s="171"/>
      <c r="E48" s="171"/>
      <c r="F48" s="171"/>
      <c r="G48" s="171"/>
      <c r="H48" s="171"/>
      <c r="I48" s="171"/>
      <c r="J48" s="171"/>
      <c r="K48" s="171"/>
      <c r="L48" s="171"/>
      <c r="M48" s="171"/>
      <c r="N48" s="171"/>
      <c r="O48" s="385"/>
    </row>
    <row r="49" spans="1:15" ht="15.75" thickBot="1" x14ac:dyDescent="0.3">
      <c r="A49" s="171"/>
      <c r="B49" s="171"/>
      <c r="C49" s="389" t="s">
        <v>2788</v>
      </c>
      <c r="D49" s="390" t="s">
        <v>2789</v>
      </c>
      <c r="E49" s="390" t="s">
        <v>2790</v>
      </c>
      <c r="F49" s="390" t="s">
        <v>2791</v>
      </c>
      <c r="G49" s="390" t="s">
        <v>2792</v>
      </c>
      <c r="H49" s="390" t="s">
        <v>2793</v>
      </c>
      <c r="I49" s="390" t="s">
        <v>2794</v>
      </c>
      <c r="J49" s="390" t="s">
        <v>2795</v>
      </c>
      <c r="K49" s="390" t="s">
        <v>2796</v>
      </c>
      <c r="L49" s="390" t="s">
        <v>2797</v>
      </c>
      <c r="M49" s="171"/>
      <c r="N49" s="171"/>
      <c r="O49" s="385"/>
    </row>
    <row r="50" spans="1:15" x14ac:dyDescent="0.25">
      <c r="A50" s="171"/>
      <c r="B50" s="171"/>
      <c r="C50" s="393" t="s">
        <v>2798</v>
      </c>
      <c r="D50" s="318" t="s">
        <v>2798</v>
      </c>
      <c r="E50" s="318" t="s">
        <v>2798</v>
      </c>
      <c r="F50" s="318" t="s">
        <v>2798</v>
      </c>
      <c r="G50" s="386">
        <v>1000000</v>
      </c>
      <c r="H50" s="318" t="s">
        <v>2798</v>
      </c>
      <c r="I50" s="318" t="s">
        <v>2798</v>
      </c>
      <c r="J50" s="318" t="s">
        <v>2798</v>
      </c>
      <c r="K50" s="318" t="s">
        <v>2798</v>
      </c>
      <c r="L50" s="318" t="s">
        <v>2798</v>
      </c>
      <c r="M50" s="171"/>
      <c r="N50" s="171"/>
      <c r="O50" s="385"/>
    </row>
    <row r="51" spans="1:15" x14ac:dyDescent="0.25">
      <c r="A51" s="171"/>
      <c r="B51" s="171"/>
      <c r="C51" s="384"/>
      <c r="D51" s="171"/>
      <c r="E51" s="171"/>
      <c r="F51" s="171"/>
      <c r="G51" s="171"/>
      <c r="H51" s="171"/>
      <c r="I51" s="171"/>
      <c r="J51" s="171"/>
      <c r="K51" s="171"/>
      <c r="L51" s="171"/>
      <c r="M51" s="171"/>
      <c r="N51" s="171"/>
      <c r="O51" s="385"/>
    </row>
    <row r="52" spans="1:15" ht="15.75" thickBot="1" x14ac:dyDescent="0.3">
      <c r="A52" s="171"/>
      <c r="B52" s="395"/>
      <c r="C52" s="396"/>
      <c r="D52" s="395"/>
      <c r="E52" s="395"/>
      <c r="F52" s="395"/>
      <c r="G52" s="395"/>
      <c r="H52" s="395"/>
      <c r="I52" s="395"/>
      <c r="J52" s="395"/>
      <c r="K52" s="395"/>
      <c r="L52" s="395"/>
      <c r="M52" s="395"/>
      <c r="N52" s="395"/>
      <c r="O52" s="397"/>
    </row>
    <row r="53" spans="1:15" x14ac:dyDescent="0.25">
      <c r="A53" s="171"/>
      <c r="B53" s="171"/>
      <c r="C53" s="171"/>
      <c r="D53" s="171"/>
      <c r="E53" s="171"/>
      <c r="F53" s="171"/>
      <c r="G53" s="171"/>
      <c r="H53" s="171"/>
      <c r="I53" s="171"/>
      <c r="J53" s="171"/>
      <c r="K53" s="171"/>
      <c r="L53" s="171"/>
      <c r="M53" s="171"/>
      <c r="N53" s="171"/>
      <c r="O53" s="171"/>
    </row>
    <row r="54" spans="1:15" x14ac:dyDescent="0.25">
      <c r="A54" s="171"/>
      <c r="B54" s="171"/>
      <c r="C54" s="171"/>
      <c r="D54" s="171"/>
      <c r="E54" s="171"/>
      <c r="F54" s="171"/>
      <c r="G54" s="171"/>
      <c r="H54" s="171"/>
      <c r="I54" s="171"/>
      <c r="J54" s="171"/>
      <c r="K54" s="171"/>
      <c r="L54" s="171"/>
      <c r="M54" s="171"/>
      <c r="N54" s="171"/>
      <c r="O54" s="171"/>
    </row>
    <row r="55" spans="1:15" x14ac:dyDescent="0.25">
      <c r="A55" s="171"/>
      <c r="B55" s="171"/>
      <c r="C55" s="171"/>
      <c r="D55" s="171"/>
      <c r="E55" s="171"/>
      <c r="F55" s="171"/>
      <c r="G55" s="171"/>
      <c r="H55" s="171"/>
      <c r="I55" s="171"/>
      <c r="J55" s="171"/>
      <c r="K55" s="171"/>
      <c r="L55" s="171"/>
      <c r="M55" s="171"/>
      <c r="N55" s="171"/>
      <c r="O55" s="223" t="s">
        <v>2437</v>
      </c>
    </row>
    <row r="56" spans="1:15" x14ac:dyDescent="0.25">
      <c r="A56" s="171"/>
      <c r="B56" s="171"/>
      <c r="C56" s="171"/>
      <c r="D56" s="171"/>
      <c r="E56" s="171"/>
      <c r="F56" s="171"/>
      <c r="G56" s="171"/>
      <c r="H56" s="171"/>
      <c r="I56" s="171"/>
      <c r="J56" s="171"/>
      <c r="K56" s="171"/>
      <c r="L56" s="171"/>
      <c r="M56" s="171"/>
      <c r="N56" s="171"/>
      <c r="O56" s="171"/>
    </row>
    <row r="57" spans="1:15" x14ac:dyDescent="0.25">
      <c r="A57" s="171"/>
      <c r="B57" s="171"/>
      <c r="C57" s="171"/>
      <c r="D57" s="171"/>
      <c r="E57" s="171"/>
      <c r="F57" s="171"/>
      <c r="G57" s="171"/>
      <c r="H57" s="171"/>
      <c r="I57" s="171"/>
      <c r="J57" s="171"/>
      <c r="K57" s="171"/>
      <c r="L57" s="171"/>
      <c r="M57" s="171"/>
      <c r="N57" s="171"/>
      <c r="O57" s="171"/>
    </row>
    <row r="58" spans="1:15" x14ac:dyDescent="0.25">
      <c r="A58" s="171"/>
      <c r="B58" s="171"/>
      <c r="C58" s="171"/>
      <c r="D58" s="171"/>
      <c r="E58" s="171"/>
      <c r="F58" s="171"/>
      <c r="G58" s="171"/>
      <c r="H58" s="171"/>
      <c r="I58" s="171"/>
      <c r="J58" s="171"/>
      <c r="K58" s="171"/>
      <c r="L58" s="171"/>
      <c r="M58" s="171"/>
      <c r="N58" s="171"/>
      <c r="O58" s="171"/>
    </row>
    <row r="59" spans="1:15" x14ac:dyDescent="0.25">
      <c r="A59" s="171"/>
      <c r="B59" s="171"/>
      <c r="C59" s="171"/>
      <c r="D59" s="171"/>
      <c r="E59" s="171"/>
      <c r="F59" s="171"/>
      <c r="G59" s="171"/>
      <c r="H59" s="171"/>
      <c r="I59" s="171"/>
      <c r="J59" s="171"/>
      <c r="K59" s="171"/>
      <c r="L59" s="171"/>
      <c r="M59" s="171"/>
      <c r="N59" s="171"/>
      <c r="O59" s="171"/>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0F00-000000000000}"/>
    <hyperlink ref="O55" location="'NTT Contents'!A1" display="To Contents" xr:uid="{00000000-0004-0000-0F00-000001000000}"/>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tabColor rgb="FF243386"/>
    <pageSetUpPr fitToPage="1"/>
  </sheetPr>
  <dimension ref="A1:D74"/>
  <sheetViews>
    <sheetView zoomScale="85" zoomScaleNormal="85" workbookViewId="0"/>
  </sheetViews>
  <sheetFormatPr defaultColWidth="9.140625" defaultRowHeight="15" x14ac:dyDescent="0.25"/>
  <cols>
    <col min="1" max="1" width="4.7109375" style="171" customWidth="1"/>
    <col min="2" max="2" width="71.140625" style="171" customWidth="1"/>
    <col min="3" max="3" width="68.140625" style="171" customWidth="1"/>
    <col min="4" max="4" width="80.28515625" style="171" customWidth="1"/>
    <col min="5" max="16384" width="9.140625" style="171"/>
  </cols>
  <sheetData>
    <row r="1" spans="2:4" s="398" customFormat="1" x14ac:dyDescent="0.25"/>
    <row r="2" spans="2:4" s="398" customFormat="1" x14ac:dyDescent="0.25"/>
    <row r="3" spans="2:4" s="398" customFormat="1" x14ac:dyDescent="0.25"/>
    <row r="4" spans="2:4" s="398" customFormat="1" x14ac:dyDescent="0.25"/>
    <row r="5" spans="2:4" s="398" customFormat="1" x14ac:dyDescent="0.25"/>
    <row r="6" spans="2:4" s="398" customFormat="1" ht="16.5" thickBot="1" x14ac:dyDescent="0.3">
      <c r="B6" s="399" t="s">
        <v>2806</v>
      </c>
    </row>
    <row r="7" spans="2:4" s="398" customFormat="1" ht="15.75" thickBot="1" x14ac:dyDescent="0.3">
      <c r="B7" s="400" t="s">
        <v>2398</v>
      </c>
      <c r="C7" s="514" t="s">
        <v>2735</v>
      </c>
      <c r="D7" s="515"/>
    </row>
    <row r="8" spans="2:4" s="398" customFormat="1" ht="15.75" thickBot="1" x14ac:dyDescent="0.3">
      <c r="B8" s="401" t="s">
        <v>2807</v>
      </c>
      <c r="C8" s="516"/>
      <c r="D8" s="517"/>
    </row>
    <row r="9" spans="2:4" s="398" customFormat="1" x14ac:dyDescent="0.25">
      <c r="B9" s="402" t="s">
        <v>2407</v>
      </c>
      <c r="C9" s="540" t="s">
        <v>2808</v>
      </c>
      <c r="D9" s="541"/>
    </row>
    <row r="10" spans="2:4" s="398" customFormat="1" x14ac:dyDescent="0.25">
      <c r="B10" s="403" t="s">
        <v>2408</v>
      </c>
      <c r="C10" s="524" t="s">
        <v>2809</v>
      </c>
      <c r="D10" s="525"/>
    </row>
    <row r="11" spans="2:4" s="398" customFormat="1" x14ac:dyDescent="0.25">
      <c r="B11" s="403" t="s">
        <v>2410</v>
      </c>
      <c r="C11" s="524" t="s">
        <v>2810</v>
      </c>
      <c r="D11" s="525"/>
    </row>
    <row r="12" spans="2:4" s="398" customFormat="1" x14ac:dyDescent="0.25">
      <c r="B12" s="403" t="s">
        <v>2411</v>
      </c>
      <c r="C12" s="524" t="s">
        <v>2811</v>
      </c>
      <c r="D12" s="525"/>
    </row>
    <row r="13" spans="2:4" s="398" customFormat="1" x14ac:dyDescent="0.25">
      <c r="B13" s="403" t="s">
        <v>2412</v>
      </c>
      <c r="C13" s="524" t="s">
        <v>2812</v>
      </c>
      <c r="D13" s="525"/>
    </row>
    <row r="14" spans="2:4" s="398" customFormat="1" x14ac:dyDescent="0.25">
      <c r="B14" s="403" t="s">
        <v>2413</v>
      </c>
      <c r="C14" s="524" t="s">
        <v>2813</v>
      </c>
      <c r="D14" s="525"/>
    </row>
    <row r="15" spans="2:4" s="398" customFormat="1" x14ac:dyDescent="0.25">
      <c r="B15" s="403" t="s">
        <v>2414</v>
      </c>
      <c r="C15" s="542" t="s">
        <v>2814</v>
      </c>
      <c r="D15" s="543"/>
    </row>
    <row r="16" spans="2:4" s="398" customFormat="1" x14ac:dyDescent="0.25">
      <c r="B16" s="403" t="s">
        <v>2415</v>
      </c>
      <c r="C16" s="524" t="s">
        <v>2815</v>
      </c>
      <c r="D16" s="525"/>
    </row>
    <row r="17" spans="2:4" s="398" customFormat="1" x14ac:dyDescent="0.25">
      <c r="B17" s="404" t="s">
        <v>2416</v>
      </c>
      <c r="C17" s="524" t="s">
        <v>2816</v>
      </c>
      <c r="D17" s="525"/>
    </row>
    <row r="18" spans="2:4" s="398" customFormat="1" ht="30" customHeight="1" x14ac:dyDescent="0.25">
      <c r="B18" s="403" t="s">
        <v>2417</v>
      </c>
      <c r="C18" s="536" t="s">
        <v>2817</v>
      </c>
      <c r="D18" s="537"/>
    </row>
    <row r="19" spans="2:4" s="398" customFormat="1" x14ac:dyDescent="0.25">
      <c r="B19" s="405" t="s">
        <v>2419</v>
      </c>
      <c r="C19" s="524" t="s">
        <v>2818</v>
      </c>
      <c r="D19" s="525"/>
    </row>
    <row r="20" spans="2:4" s="398" customFormat="1" x14ac:dyDescent="0.25">
      <c r="B20" s="403" t="s">
        <v>2421</v>
      </c>
      <c r="C20" s="524" t="s">
        <v>2819</v>
      </c>
      <c r="D20" s="525"/>
    </row>
    <row r="21" spans="2:4" s="398" customFormat="1" x14ac:dyDescent="0.25">
      <c r="B21" s="403" t="s">
        <v>2435</v>
      </c>
      <c r="C21" s="524" t="s">
        <v>2820</v>
      </c>
      <c r="D21" s="525"/>
    </row>
    <row r="22" spans="2:4" s="398" customFormat="1" ht="30.75" thickBot="1" x14ac:dyDescent="0.3">
      <c r="B22" s="406" t="s">
        <v>2436</v>
      </c>
      <c r="C22" s="526" t="s">
        <v>2821</v>
      </c>
      <c r="D22" s="527"/>
    </row>
    <row r="23" spans="2:4" s="398" customFormat="1" ht="15.75" thickBot="1" x14ac:dyDescent="0.3">
      <c r="B23" s="407"/>
      <c r="C23" s="408"/>
      <c r="D23" s="409"/>
    </row>
    <row r="24" spans="2:4" s="398" customFormat="1" ht="15.75" thickBot="1" x14ac:dyDescent="0.3">
      <c r="B24" s="400" t="s">
        <v>2398</v>
      </c>
      <c r="C24" s="528" t="s">
        <v>2735</v>
      </c>
      <c r="D24" s="529"/>
    </row>
    <row r="25" spans="2:4" s="398" customFormat="1" ht="15.75" thickBot="1" x14ac:dyDescent="0.3">
      <c r="B25" s="401" t="s">
        <v>2822</v>
      </c>
      <c r="C25" s="530"/>
      <c r="D25" s="531"/>
    </row>
    <row r="26" spans="2:4" s="398" customFormat="1" x14ac:dyDescent="0.25">
      <c r="B26" s="410" t="s">
        <v>2440</v>
      </c>
      <c r="C26" s="532" t="s">
        <v>2823</v>
      </c>
      <c r="D26" s="533"/>
    </row>
    <row r="27" spans="2:4" s="398" customFormat="1" x14ac:dyDescent="0.25">
      <c r="B27" s="411" t="s">
        <v>2441</v>
      </c>
      <c r="C27" s="534" t="s">
        <v>2824</v>
      </c>
      <c r="D27" s="535"/>
    </row>
    <row r="28" spans="2:4" s="398" customFormat="1" x14ac:dyDescent="0.25">
      <c r="B28" s="411" t="s">
        <v>2825</v>
      </c>
      <c r="C28" s="536" t="s">
        <v>2826</v>
      </c>
      <c r="D28" s="537"/>
    </row>
    <row r="29" spans="2:4" s="398" customFormat="1" x14ac:dyDescent="0.25">
      <c r="B29" s="411" t="s">
        <v>2827</v>
      </c>
      <c r="C29" s="524" t="s">
        <v>2828</v>
      </c>
      <c r="D29" s="525"/>
    </row>
    <row r="30" spans="2:4" s="398" customFormat="1" x14ac:dyDescent="0.25">
      <c r="B30" s="411" t="s">
        <v>2448</v>
      </c>
      <c r="C30" s="534" t="s">
        <v>2829</v>
      </c>
      <c r="D30" s="535"/>
    </row>
    <row r="31" spans="2:4" s="398" customFormat="1" x14ac:dyDescent="0.25">
      <c r="B31" s="411" t="s">
        <v>2449</v>
      </c>
      <c r="C31" s="534" t="s">
        <v>2830</v>
      </c>
      <c r="D31" s="535"/>
    </row>
    <row r="32" spans="2:4" s="398" customFormat="1" ht="15.75" thickBot="1" x14ac:dyDescent="0.3">
      <c r="B32" s="412" t="s">
        <v>2831</v>
      </c>
      <c r="C32" s="538" t="s">
        <v>2832</v>
      </c>
      <c r="D32" s="539"/>
    </row>
    <row r="33" spans="1:4" s="398" customFormat="1" ht="15.75" thickBot="1" x14ac:dyDescent="0.3">
      <c r="B33" s="413"/>
      <c r="C33" s="414"/>
      <c r="D33" s="415"/>
    </row>
    <row r="34" spans="1:4" s="398" customFormat="1" ht="15.75" thickBot="1" x14ac:dyDescent="0.3">
      <c r="A34" s="416"/>
      <c r="B34" s="400" t="s">
        <v>2398</v>
      </c>
      <c r="C34" s="417" t="s">
        <v>2735</v>
      </c>
      <c r="D34" s="418" t="s">
        <v>2833</v>
      </c>
    </row>
    <row r="35" spans="1:4" s="398" customFormat="1" ht="15.75" thickBot="1" x14ac:dyDescent="0.3">
      <c r="A35" s="416"/>
      <c r="B35" s="401" t="s">
        <v>2834</v>
      </c>
      <c r="C35" s="419"/>
      <c r="D35" s="420" t="s">
        <v>2835</v>
      </c>
    </row>
    <row r="36" spans="1:4" s="398" customFormat="1" ht="90.75" customHeight="1" x14ac:dyDescent="0.25">
      <c r="A36" s="416"/>
      <c r="B36" s="421" t="s">
        <v>2523</v>
      </c>
      <c r="C36" s="422" t="s">
        <v>2836</v>
      </c>
      <c r="D36" s="423"/>
    </row>
    <row r="37" spans="1:4" s="398" customFormat="1" ht="285" customHeight="1" thickBot="1" x14ac:dyDescent="0.3">
      <c r="A37" s="416"/>
      <c r="B37" s="424" t="s">
        <v>2524</v>
      </c>
      <c r="C37" s="425" t="s">
        <v>2837</v>
      </c>
      <c r="D37" s="426"/>
    </row>
    <row r="38" spans="1:4" s="398" customFormat="1" ht="15.75" thickBot="1" x14ac:dyDescent="0.3">
      <c r="B38" s="427"/>
      <c r="C38" s="415"/>
      <c r="D38" s="415"/>
    </row>
    <row r="39" spans="1:4" s="398" customFormat="1" ht="15.75" thickBot="1" x14ac:dyDescent="0.3">
      <c r="B39" s="400" t="s">
        <v>2398</v>
      </c>
      <c r="C39" s="514" t="s">
        <v>2735</v>
      </c>
      <c r="D39" s="515"/>
    </row>
    <row r="40" spans="1:4" s="398" customFormat="1" ht="15.75" thickBot="1" x14ac:dyDescent="0.3">
      <c r="B40" s="401" t="s">
        <v>2838</v>
      </c>
      <c r="C40" s="516"/>
      <c r="D40" s="517"/>
    </row>
    <row r="41" spans="1:4" s="398" customFormat="1" ht="75" customHeight="1" x14ac:dyDescent="0.25">
      <c r="B41" s="428" t="s">
        <v>2529</v>
      </c>
      <c r="C41" s="510" t="s">
        <v>2839</v>
      </c>
      <c r="D41" s="511"/>
    </row>
    <row r="42" spans="1:4" s="398" customFormat="1" ht="32.25" customHeight="1" x14ac:dyDescent="0.25">
      <c r="B42" s="429" t="s">
        <v>2530</v>
      </c>
      <c r="C42" s="506" t="s">
        <v>2840</v>
      </c>
      <c r="D42" s="507"/>
    </row>
    <row r="43" spans="1:4" s="398" customFormat="1" ht="15.75" thickBot="1" x14ac:dyDescent="0.3">
      <c r="B43" s="424" t="s">
        <v>2531</v>
      </c>
      <c r="C43" s="508" t="s">
        <v>2841</v>
      </c>
      <c r="D43" s="509"/>
    </row>
    <row r="44" spans="1:4" s="398" customFormat="1" ht="15.75" thickBot="1" x14ac:dyDescent="0.3">
      <c r="B44" s="430"/>
      <c r="C44" s="431"/>
      <c r="D44" s="415"/>
    </row>
    <row r="45" spans="1:4" s="398" customFormat="1" ht="15.75" thickBot="1" x14ac:dyDescent="0.3">
      <c r="B45" s="400" t="s">
        <v>2398</v>
      </c>
      <c r="C45" s="514" t="s">
        <v>2735</v>
      </c>
      <c r="D45" s="515"/>
    </row>
    <row r="46" spans="1:4" s="398" customFormat="1" ht="15.75" thickBot="1" x14ac:dyDescent="0.3">
      <c r="B46" s="401" t="s">
        <v>2842</v>
      </c>
      <c r="C46" s="520"/>
      <c r="D46" s="521"/>
    </row>
    <row r="47" spans="1:4" s="398" customFormat="1" x14ac:dyDescent="0.25">
      <c r="B47" s="432" t="s">
        <v>2537</v>
      </c>
      <c r="C47" s="522" t="s">
        <v>2843</v>
      </c>
      <c r="D47" s="523"/>
    </row>
    <row r="48" spans="1:4" s="398" customFormat="1" x14ac:dyDescent="0.25">
      <c r="B48" s="433" t="s">
        <v>2538</v>
      </c>
      <c r="C48" s="506" t="s">
        <v>2844</v>
      </c>
      <c r="D48" s="507"/>
    </row>
    <row r="49" spans="2:4" s="398" customFormat="1" x14ac:dyDescent="0.25">
      <c r="B49" s="429" t="s">
        <v>2539</v>
      </c>
      <c r="C49" s="522" t="s">
        <v>2845</v>
      </c>
      <c r="D49" s="523"/>
    </row>
    <row r="50" spans="2:4" s="398" customFormat="1" x14ac:dyDescent="0.25">
      <c r="B50" s="429" t="s">
        <v>2540</v>
      </c>
      <c r="C50" s="506" t="s">
        <v>2846</v>
      </c>
      <c r="D50" s="507"/>
    </row>
    <row r="51" spans="2:4" s="398" customFormat="1" x14ac:dyDescent="0.25">
      <c r="B51" s="429" t="s">
        <v>2541</v>
      </c>
      <c r="C51" s="506" t="s">
        <v>2847</v>
      </c>
      <c r="D51" s="507"/>
    </row>
    <row r="52" spans="2:4" s="398" customFormat="1" x14ac:dyDescent="0.25">
      <c r="B52" s="429" t="s">
        <v>2542</v>
      </c>
      <c r="C52" s="506" t="s">
        <v>2848</v>
      </c>
      <c r="D52" s="507"/>
    </row>
    <row r="53" spans="2:4" s="398" customFormat="1" x14ac:dyDescent="0.25">
      <c r="B53" s="429" t="s">
        <v>2543</v>
      </c>
      <c r="C53" s="506" t="s">
        <v>2849</v>
      </c>
      <c r="D53" s="507"/>
    </row>
    <row r="54" spans="2:4" s="398" customFormat="1" x14ac:dyDescent="0.25">
      <c r="B54" s="429" t="s">
        <v>731</v>
      </c>
      <c r="C54" s="506" t="s">
        <v>2850</v>
      </c>
      <c r="D54" s="507"/>
    </row>
    <row r="55" spans="2:4" s="398" customFormat="1" x14ac:dyDescent="0.25">
      <c r="B55" s="429" t="s">
        <v>2544</v>
      </c>
      <c r="C55" s="506" t="s">
        <v>2851</v>
      </c>
      <c r="D55" s="507"/>
    </row>
    <row r="56" spans="2:4" s="398" customFormat="1" ht="15.75" thickBot="1" x14ac:dyDescent="0.3">
      <c r="B56" s="434" t="s">
        <v>92</v>
      </c>
      <c r="C56" s="508" t="s">
        <v>2852</v>
      </c>
      <c r="D56" s="509"/>
    </row>
    <row r="57" spans="2:4" s="398" customFormat="1" ht="15.75" thickBot="1" x14ac:dyDescent="0.3"/>
    <row r="58" spans="2:4" s="398" customFormat="1" ht="15.75" thickBot="1" x14ac:dyDescent="0.3">
      <c r="B58" s="435" t="s">
        <v>2398</v>
      </c>
      <c r="C58" s="436" t="s">
        <v>2735</v>
      </c>
      <c r="D58" s="437"/>
    </row>
    <row r="59" spans="2:4" s="398" customFormat="1" ht="15.75" thickBot="1" x14ac:dyDescent="0.3">
      <c r="B59" s="400" t="s">
        <v>2853</v>
      </c>
      <c r="C59" s="438"/>
      <c r="D59" s="439"/>
    </row>
    <row r="60" spans="2:4" s="398" customFormat="1" x14ac:dyDescent="0.25">
      <c r="B60" s="440" t="s">
        <v>2641</v>
      </c>
      <c r="C60" s="510" t="s">
        <v>2854</v>
      </c>
      <c r="D60" s="511"/>
    </row>
    <row r="61" spans="2:4" s="398" customFormat="1" x14ac:dyDescent="0.25">
      <c r="B61" s="441" t="s">
        <v>2659</v>
      </c>
      <c r="C61" s="512" t="s">
        <v>2855</v>
      </c>
      <c r="D61" s="513"/>
    </row>
    <row r="62" spans="2:4" s="398" customFormat="1" x14ac:dyDescent="0.25">
      <c r="B62" s="441" t="s">
        <v>2660</v>
      </c>
      <c r="C62" s="506" t="s">
        <v>2856</v>
      </c>
      <c r="D62" s="507"/>
    </row>
    <row r="63" spans="2:4" s="398" customFormat="1" ht="15" customHeight="1" x14ac:dyDescent="0.25">
      <c r="B63" s="441" t="s">
        <v>2648</v>
      </c>
      <c r="C63" s="506" t="s">
        <v>2857</v>
      </c>
      <c r="D63" s="507"/>
    </row>
    <row r="64" spans="2:4" s="398" customFormat="1" ht="15" customHeight="1" x14ac:dyDescent="0.25">
      <c r="B64" s="441" t="s">
        <v>2653</v>
      </c>
      <c r="C64" s="506" t="s">
        <v>2858</v>
      </c>
      <c r="D64" s="507"/>
    </row>
    <row r="65" spans="1:4" s="398" customFormat="1" x14ac:dyDescent="0.25">
      <c r="B65" s="441" t="s">
        <v>2654</v>
      </c>
      <c r="C65" s="506" t="s">
        <v>2859</v>
      </c>
      <c r="D65" s="507"/>
    </row>
    <row r="66" spans="1:4" s="398" customFormat="1" ht="15.75" thickBot="1" x14ac:dyDescent="0.3">
      <c r="B66" s="434" t="s">
        <v>92</v>
      </c>
      <c r="C66" s="508" t="s">
        <v>2860</v>
      </c>
      <c r="D66" s="509"/>
    </row>
    <row r="67" spans="1:4" s="398" customFormat="1" ht="15.75" thickBot="1" x14ac:dyDescent="0.3"/>
    <row r="68" spans="1:4" s="398" customFormat="1" ht="15.75" thickBot="1" x14ac:dyDescent="0.3">
      <c r="B68" s="400" t="s">
        <v>2398</v>
      </c>
      <c r="C68" s="514" t="s">
        <v>2735</v>
      </c>
      <c r="D68" s="515"/>
    </row>
    <row r="69" spans="1:4" s="398" customFormat="1" ht="15.75" thickBot="1" x14ac:dyDescent="0.3">
      <c r="B69" s="401" t="s">
        <v>2861</v>
      </c>
      <c r="C69" s="516"/>
      <c r="D69" s="517"/>
    </row>
    <row r="70" spans="1:4" s="398" customFormat="1" ht="15.75" thickBot="1" x14ac:dyDescent="0.3">
      <c r="B70" s="442" t="s">
        <v>2862</v>
      </c>
      <c r="C70" s="518" t="s">
        <v>2863</v>
      </c>
      <c r="D70" s="519"/>
    </row>
    <row r="71" spans="1:4" s="398" customFormat="1" ht="15.75" thickBot="1" x14ac:dyDescent="0.3">
      <c r="B71" s="430"/>
      <c r="C71" s="415"/>
      <c r="D71" s="415"/>
    </row>
    <row r="72" spans="1:4" s="398" customFormat="1" ht="15.75" thickBot="1" x14ac:dyDescent="0.3">
      <c r="A72" s="416"/>
      <c r="B72" s="400" t="s">
        <v>2864</v>
      </c>
      <c r="C72" s="504" t="s">
        <v>2865</v>
      </c>
      <c r="D72" s="505"/>
    </row>
    <row r="73" spans="1:4" s="398" customFormat="1" ht="30.75" thickBot="1" x14ac:dyDescent="0.3">
      <c r="A73" s="416"/>
      <c r="B73" s="443" t="s">
        <v>2866</v>
      </c>
      <c r="C73" s="444" t="s">
        <v>2867</v>
      </c>
      <c r="D73" s="444"/>
    </row>
    <row r="74" spans="1:4" x14ac:dyDescent="0.25">
      <c r="D74" s="223" t="s">
        <v>2437</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xr:uid="{00000000-0004-0000-1000-000000000000}"/>
    <hyperlink ref="D74" location="'NTT Contents'!A1" display="To Contents" xr:uid="{00000000-0004-0000-1000-000001000000}"/>
  </hyperlinks>
  <pageMargins left="0.7" right="0.7" top="0.75" bottom="0.75" header="0.3" footer="0.3"/>
  <pageSetup paperSize="9" scale="39"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1">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22" customWidth="1"/>
    <col min="2" max="2" width="60.5703125" style="22" bestFit="1" customWidth="1"/>
    <col min="3" max="7" width="41" style="22" customWidth="1"/>
    <col min="8" max="8" width="7.28515625" style="22" customWidth="1"/>
    <col min="9" max="9" width="92" style="22" customWidth="1"/>
    <col min="10" max="11" width="47.7109375" style="22" customWidth="1"/>
    <col min="12" max="12" width="7.28515625" style="22" customWidth="1"/>
    <col min="13" max="13" width="25.7109375" style="22" customWidth="1"/>
    <col min="14" max="14" width="25.7109375" style="20" customWidth="1"/>
    <col min="15" max="16384" width="8.85546875" style="51"/>
  </cols>
  <sheetData>
    <row r="1" spans="1:13" ht="45" customHeight="1" x14ac:dyDescent="0.25">
      <c r="A1" s="544" t="s">
        <v>1095</v>
      </c>
      <c r="B1" s="544"/>
    </row>
    <row r="2" spans="1:13" ht="31.5" x14ac:dyDescent="0.25">
      <c r="A2" s="19" t="s">
        <v>1094</v>
      </c>
      <c r="B2" s="19"/>
      <c r="C2" s="20"/>
      <c r="D2" s="20"/>
      <c r="E2" s="20"/>
      <c r="F2" s="159" t="s">
        <v>2315</v>
      </c>
      <c r="G2" s="54"/>
      <c r="H2" s="20"/>
      <c r="I2" s="19"/>
      <c r="J2" s="20"/>
      <c r="K2" s="20"/>
      <c r="L2" s="20"/>
      <c r="M2" s="20"/>
    </row>
    <row r="3" spans="1:13" ht="15.75" thickBot="1" x14ac:dyDescent="0.3">
      <c r="A3" s="20"/>
      <c r="B3" s="21"/>
      <c r="C3" s="21"/>
      <c r="D3" s="20"/>
      <c r="E3" s="20"/>
      <c r="F3" s="20"/>
      <c r="G3" s="20"/>
      <c r="H3" s="20"/>
      <c r="L3" s="20"/>
      <c r="M3" s="20"/>
    </row>
    <row r="4" spans="1:13" ht="19.5" thickBot="1" x14ac:dyDescent="0.3">
      <c r="A4" s="23"/>
      <c r="B4" s="24" t="s">
        <v>23</v>
      </c>
      <c r="C4" s="25" t="s">
        <v>24</v>
      </c>
      <c r="D4" s="23"/>
      <c r="E4" s="23"/>
      <c r="F4" s="20"/>
      <c r="G4" s="20"/>
      <c r="H4" s="20"/>
      <c r="I4" s="33" t="s">
        <v>1087</v>
      </c>
      <c r="J4" s="67" t="s">
        <v>770</v>
      </c>
      <c r="L4" s="20"/>
      <c r="M4" s="20"/>
    </row>
    <row r="5" spans="1:13" ht="15.75" thickBot="1" x14ac:dyDescent="0.3">
      <c r="H5" s="20"/>
      <c r="I5" s="83" t="s">
        <v>772</v>
      </c>
      <c r="J5" s="22" t="s">
        <v>773</v>
      </c>
      <c r="L5" s="20"/>
      <c r="M5" s="20"/>
    </row>
    <row r="6" spans="1:13" ht="18.75" x14ac:dyDescent="0.25">
      <c r="A6" s="26"/>
      <c r="B6" s="27" t="s">
        <v>996</v>
      </c>
      <c r="C6" s="26"/>
      <c r="E6" s="28"/>
      <c r="F6" s="28"/>
      <c r="G6" s="28"/>
      <c r="H6" s="20"/>
      <c r="I6" s="83" t="s">
        <v>775</v>
      </c>
      <c r="J6" s="22" t="s">
        <v>776</v>
      </c>
      <c r="L6" s="20"/>
      <c r="M6" s="20"/>
    </row>
    <row r="7" spans="1:13" x14ac:dyDescent="0.25">
      <c r="B7" s="30" t="s">
        <v>1093</v>
      </c>
      <c r="H7" s="20"/>
      <c r="I7" s="83" t="s">
        <v>778</v>
      </c>
      <c r="J7" s="22" t="s">
        <v>779</v>
      </c>
      <c r="L7" s="20"/>
      <c r="M7" s="20"/>
    </row>
    <row r="8" spans="1:13" x14ac:dyDescent="0.25">
      <c r="B8" s="30" t="s">
        <v>1009</v>
      </c>
      <c r="H8" s="20"/>
      <c r="I8" s="83" t="s">
        <v>1085</v>
      </c>
      <c r="J8" s="22" t="s">
        <v>1086</v>
      </c>
      <c r="L8" s="20"/>
      <c r="M8" s="20"/>
    </row>
    <row r="9" spans="1:13" ht="15.75" thickBot="1" x14ac:dyDescent="0.3">
      <c r="B9" s="31" t="s">
        <v>1031</v>
      </c>
      <c r="H9" s="20"/>
      <c r="L9" s="20"/>
      <c r="M9" s="20"/>
    </row>
    <row r="10" spans="1:13" x14ac:dyDescent="0.25">
      <c r="B10" s="32"/>
      <c r="H10" s="20"/>
      <c r="I10" s="84" t="s">
        <v>1089</v>
      </c>
      <c r="L10" s="20"/>
      <c r="M10" s="20"/>
    </row>
    <row r="11" spans="1:13" x14ac:dyDescent="0.25">
      <c r="B11" s="32"/>
      <c r="H11" s="20"/>
      <c r="I11" s="84" t="s">
        <v>1091</v>
      </c>
      <c r="L11" s="20"/>
      <c r="M11" s="20"/>
    </row>
    <row r="12" spans="1:13" ht="37.5" x14ac:dyDescent="0.25">
      <c r="A12" s="33" t="s">
        <v>32</v>
      </c>
      <c r="B12" s="33" t="s">
        <v>1077</v>
      </c>
      <c r="C12" s="34"/>
      <c r="D12" s="34"/>
      <c r="E12" s="34"/>
      <c r="F12" s="34"/>
      <c r="G12" s="34"/>
      <c r="H12" s="20"/>
      <c r="L12" s="20"/>
      <c r="M12" s="20"/>
    </row>
    <row r="13" spans="1:13" ht="15" customHeight="1" x14ac:dyDescent="0.25">
      <c r="A13" s="41"/>
      <c r="B13" s="42" t="s">
        <v>1008</v>
      </c>
      <c r="C13" s="41" t="s">
        <v>1076</v>
      </c>
      <c r="D13" s="41" t="s">
        <v>1088</v>
      </c>
      <c r="E13" s="43"/>
      <c r="F13" s="44"/>
      <c r="G13" s="44"/>
      <c r="H13" s="20"/>
      <c r="L13" s="20"/>
      <c r="M13" s="20"/>
    </row>
    <row r="14" spans="1:13" x14ac:dyDescent="0.25">
      <c r="A14" s="22" t="s">
        <v>997</v>
      </c>
      <c r="B14" s="39" t="s">
        <v>962</v>
      </c>
      <c r="C14" s="467" t="s">
        <v>776</v>
      </c>
      <c r="D14" s="467" t="s">
        <v>776</v>
      </c>
      <c r="E14" s="28"/>
      <c r="F14" s="28"/>
      <c r="G14" s="28"/>
      <c r="H14" s="20"/>
      <c r="L14" s="20"/>
      <c r="M14" s="20"/>
    </row>
    <row r="15" spans="1:13" ht="30" x14ac:dyDescent="0.25">
      <c r="A15" s="22" t="s">
        <v>998</v>
      </c>
      <c r="B15" s="39" t="s">
        <v>353</v>
      </c>
      <c r="C15" s="22" t="s">
        <v>2873</v>
      </c>
      <c r="D15" s="22" t="s">
        <v>2881</v>
      </c>
      <c r="E15" s="28"/>
      <c r="F15" s="28"/>
      <c r="G15" s="28"/>
      <c r="H15" s="20"/>
      <c r="L15" s="20"/>
      <c r="M15" s="20"/>
    </row>
    <row r="16" spans="1:13" x14ac:dyDescent="0.25">
      <c r="A16" s="22" t="s">
        <v>999</v>
      </c>
      <c r="B16" s="39" t="s">
        <v>963</v>
      </c>
      <c r="C16" s="22" t="s">
        <v>776</v>
      </c>
      <c r="D16" s="22" t="s">
        <v>776</v>
      </c>
      <c r="E16" s="28"/>
      <c r="F16" s="28"/>
      <c r="G16" s="28"/>
      <c r="H16" s="20"/>
      <c r="L16" s="20"/>
      <c r="M16" s="20"/>
    </row>
    <row r="17" spans="1:13" x14ac:dyDescent="0.25">
      <c r="A17" s="22" t="s">
        <v>1000</v>
      </c>
      <c r="B17" s="39" t="s">
        <v>964</v>
      </c>
      <c r="C17" s="22" t="s">
        <v>776</v>
      </c>
      <c r="D17" s="22" t="s">
        <v>776</v>
      </c>
      <c r="E17" s="28"/>
      <c r="F17" s="28"/>
      <c r="G17" s="28"/>
      <c r="H17" s="20"/>
      <c r="L17" s="20"/>
      <c r="M17" s="20"/>
    </row>
    <row r="18" spans="1:13" ht="30" x14ac:dyDescent="0.25">
      <c r="A18" s="22" t="s">
        <v>1001</v>
      </c>
      <c r="B18" s="39" t="s">
        <v>965</v>
      </c>
      <c r="C18" s="22" t="s">
        <v>2873</v>
      </c>
      <c r="D18" s="22" t="s">
        <v>2881</v>
      </c>
      <c r="E18" s="28"/>
      <c r="F18" s="28"/>
      <c r="G18" s="28"/>
      <c r="H18" s="20"/>
      <c r="L18" s="20"/>
      <c r="M18" s="20"/>
    </row>
    <row r="19" spans="1:13" x14ac:dyDescent="0.25">
      <c r="A19" s="22" t="s">
        <v>1002</v>
      </c>
      <c r="B19" s="39" t="s">
        <v>966</v>
      </c>
      <c r="C19" s="22" t="s">
        <v>776</v>
      </c>
      <c r="D19" s="22" t="s">
        <v>776</v>
      </c>
      <c r="E19" s="28"/>
      <c r="F19" s="28"/>
      <c r="G19" s="28"/>
      <c r="H19" s="20"/>
      <c r="L19" s="20"/>
      <c r="M19" s="20"/>
    </row>
    <row r="20" spans="1:13" ht="30" x14ac:dyDescent="0.25">
      <c r="A20" s="22" t="s">
        <v>1003</v>
      </c>
      <c r="B20" s="39" t="s">
        <v>967</v>
      </c>
      <c r="C20" s="22" t="s">
        <v>2873</v>
      </c>
      <c r="D20" s="22" t="s">
        <v>2881</v>
      </c>
      <c r="E20" s="28"/>
      <c r="F20" s="28"/>
      <c r="G20" s="28"/>
      <c r="H20" s="20"/>
      <c r="L20" s="20"/>
      <c r="M20" s="20"/>
    </row>
    <row r="21" spans="1:13" x14ac:dyDescent="0.25">
      <c r="A21" s="22" t="s">
        <v>1004</v>
      </c>
      <c r="B21" s="39" t="s">
        <v>968</v>
      </c>
      <c r="C21" s="22" t="s">
        <v>776</v>
      </c>
      <c r="D21" s="22" t="s">
        <v>776</v>
      </c>
      <c r="E21" s="28"/>
      <c r="F21" s="28"/>
      <c r="G21" s="28"/>
      <c r="H21" s="20"/>
      <c r="L21" s="20"/>
      <c r="M21" s="20"/>
    </row>
    <row r="22" spans="1:13" x14ac:dyDescent="0.25">
      <c r="A22" s="22" t="s">
        <v>1005</v>
      </c>
      <c r="B22" s="39" t="s">
        <v>969</v>
      </c>
      <c r="C22" s="22" t="s">
        <v>776</v>
      </c>
      <c r="D22" s="22" t="s">
        <v>776</v>
      </c>
      <c r="E22" s="28"/>
      <c r="F22" s="28"/>
      <c r="G22" s="28"/>
      <c r="H22" s="20"/>
      <c r="L22" s="20"/>
      <c r="M22" s="20"/>
    </row>
    <row r="23" spans="1:13" x14ac:dyDescent="0.25">
      <c r="A23" s="22" t="s">
        <v>1006</v>
      </c>
      <c r="B23" s="39" t="s">
        <v>1072</v>
      </c>
      <c r="C23" s="22" t="s">
        <v>776</v>
      </c>
      <c r="D23" s="22" t="s">
        <v>776</v>
      </c>
      <c r="E23" s="28"/>
      <c r="F23" s="28"/>
      <c r="G23" s="28"/>
      <c r="H23" s="20"/>
      <c r="L23" s="20"/>
      <c r="M23" s="20"/>
    </row>
    <row r="24" spans="1:13" ht="30" x14ac:dyDescent="0.25">
      <c r="A24" s="22" t="s">
        <v>1074</v>
      </c>
      <c r="B24" s="39" t="s">
        <v>1073</v>
      </c>
      <c r="C24" s="22" t="s">
        <v>2873</v>
      </c>
      <c r="D24" s="22" t="s">
        <v>2881</v>
      </c>
      <c r="E24" s="28"/>
      <c r="F24" s="28"/>
      <c r="G24" s="28"/>
      <c r="H24" s="20"/>
      <c r="L24" s="20"/>
      <c r="M24" s="20"/>
    </row>
    <row r="25" spans="1:13" outlineLevel="1" x14ac:dyDescent="0.25">
      <c r="A25" s="22" t="s">
        <v>1007</v>
      </c>
      <c r="B25" s="37" t="s">
        <v>2173</v>
      </c>
      <c r="E25" s="28"/>
      <c r="F25" s="28"/>
      <c r="G25" s="28"/>
      <c r="H25" s="20"/>
      <c r="L25" s="20"/>
      <c r="M25" s="20"/>
    </row>
    <row r="26" spans="1:13" outlineLevel="1" x14ac:dyDescent="0.25">
      <c r="A26" s="22" t="s">
        <v>1010</v>
      </c>
      <c r="B26" s="149"/>
      <c r="C26" s="131"/>
      <c r="D26" s="131"/>
      <c r="E26" s="28"/>
      <c r="F26" s="28"/>
      <c r="G26" s="28"/>
      <c r="H26" s="20"/>
      <c r="L26" s="20"/>
      <c r="M26" s="20"/>
    </row>
    <row r="27" spans="1:13" outlineLevel="1" x14ac:dyDescent="0.25">
      <c r="A27" s="22" t="s">
        <v>1011</v>
      </c>
      <c r="B27" s="149"/>
      <c r="C27" s="131"/>
      <c r="D27" s="131"/>
      <c r="E27" s="28"/>
      <c r="F27" s="28"/>
      <c r="G27" s="28"/>
      <c r="H27" s="20"/>
      <c r="L27" s="20"/>
      <c r="M27" s="20"/>
    </row>
    <row r="28" spans="1:13" outlineLevel="1" x14ac:dyDescent="0.25">
      <c r="A28" s="22" t="s">
        <v>1012</v>
      </c>
      <c r="B28" s="149"/>
      <c r="C28" s="131"/>
      <c r="D28" s="131"/>
      <c r="E28" s="28"/>
      <c r="F28" s="28"/>
      <c r="G28" s="28"/>
      <c r="H28" s="20"/>
      <c r="L28" s="20"/>
      <c r="M28" s="20"/>
    </row>
    <row r="29" spans="1:13" outlineLevel="1" x14ac:dyDescent="0.25">
      <c r="A29" s="22" t="s">
        <v>1013</v>
      </c>
      <c r="B29" s="149"/>
      <c r="C29" s="131"/>
      <c r="D29" s="131"/>
      <c r="E29" s="28"/>
      <c r="F29" s="28"/>
      <c r="G29" s="28"/>
      <c r="H29" s="20"/>
      <c r="L29" s="20"/>
      <c r="M29" s="20"/>
    </row>
    <row r="30" spans="1:13" outlineLevel="1" x14ac:dyDescent="0.25">
      <c r="A30" s="22" t="s">
        <v>1014</v>
      </c>
      <c r="B30" s="149"/>
      <c r="C30" s="131"/>
      <c r="D30" s="131"/>
      <c r="E30" s="28"/>
      <c r="F30" s="28"/>
      <c r="G30" s="28"/>
      <c r="H30" s="20"/>
      <c r="L30" s="20"/>
      <c r="M30" s="20"/>
    </row>
    <row r="31" spans="1:13" outlineLevel="1" x14ac:dyDescent="0.25">
      <c r="A31" s="22" t="s">
        <v>1015</v>
      </c>
      <c r="B31" s="149"/>
      <c r="C31" s="131"/>
      <c r="D31" s="131"/>
      <c r="E31" s="28"/>
      <c r="F31" s="28"/>
      <c r="G31" s="28"/>
      <c r="H31" s="20"/>
      <c r="L31" s="20"/>
      <c r="M31" s="20"/>
    </row>
    <row r="32" spans="1:13" outlineLevel="1" x14ac:dyDescent="0.25">
      <c r="A32" s="22" t="s">
        <v>1016</v>
      </c>
      <c r="B32" s="149"/>
      <c r="C32" s="131"/>
      <c r="D32" s="131"/>
      <c r="E32" s="28"/>
      <c r="F32" s="28"/>
      <c r="G32" s="28"/>
      <c r="H32" s="20"/>
      <c r="L32" s="20"/>
      <c r="M32" s="20"/>
    </row>
    <row r="33" spans="1:13" ht="18.75" x14ac:dyDescent="0.25">
      <c r="A33" s="34"/>
      <c r="B33" s="33" t="s">
        <v>1009</v>
      </c>
      <c r="C33" s="34"/>
      <c r="D33" s="34"/>
      <c r="E33" s="34"/>
      <c r="F33" s="34"/>
      <c r="G33" s="34"/>
      <c r="H33" s="20"/>
      <c r="L33" s="20"/>
      <c r="M33" s="20"/>
    </row>
    <row r="34" spans="1:13" ht="15" customHeight="1" x14ac:dyDescent="0.25">
      <c r="A34" s="41"/>
      <c r="B34" s="42" t="s">
        <v>970</v>
      </c>
      <c r="C34" s="41" t="s">
        <v>1084</v>
      </c>
      <c r="D34" s="41" t="s">
        <v>1088</v>
      </c>
      <c r="E34" s="41" t="s">
        <v>971</v>
      </c>
      <c r="F34" s="44"/>
      <c r="G34" s="44"/>
      <c r="H34" s="20"/>
      <c r="L34" s="20"/>
      <c r="M34" s="20"/>
    </row>
    <row r="35" spans="1:13" x14ac:dyDescent="0.25">
      <c r="A35" s="22" t="s">
        <v>1032</v>
      </c>
      <c r="B35" s="467" t="s">
        <v>2888</v>
      </c>
      <c r="C35" s="467" t="s">
        <v>776</v>
      </c>
      <c r="D35" s="467" t="s">
        <v>2889</v>
      </c>
      <c r="E35" s="467" t="s">
        <v>2890</v>
      </c>
      <c r="F35" s="82"/>
      <c r="G35" s="82"/>
      <c r="H35" s="20"/>
      <c r="L35" s="20"/>
      <c r="M35" s="20"/>
    </row>
    <row r="36" spans="1:13" x14ac:dyDescent="0.25">
      <c r="A36" s="22" t="s">
        <v>1033</v>
      </c>
      <c r="B36" s="39" t="s">
        <v>972</v>
      </c>
      <c r="H36" s="20"/>
      <c r="L36" s="20"/>
      <c r="M36" s="20"/>
    </row>
    <row r="37" spans="1:13" x14ac:dyDescent="0.25">
      <c r="A37" s="22" t="s">
        <v>1034</v>
      </c>
      <c r="B37" s="39" t="s">
        <v>973</v>
      </c>
      <c r="H37" s="20"/>
      <c r="L37" s="20"/>
      <c r="M37" s="20"/>
    </row>
    <row r="38" spans="1:13" x14ac:dyDescent="0.25">
      <c r="A38" s="22" t="s">
        <v>1035</v>
      </c>
      <c r="B38" s="39" t="s">
        <v>974</v>
      </c>
      <c r="H38" s="20"/>
      <c r="L38" s="20"/>
      <c r="M38" s="20"/>
    </row>
    <row r="39" spans="1:13" x14ac:dyDescent="0.25">
      <c r="A39" s="22" t="s">
        <v>1036</v>
      </c>
      <c r="B39" s="39" t="s">
        <v>975</v>
      </c>
      <c r="H39" s="20"/>
      <c r="L39" s="20"/>
      <c r="M39" s="20"/>
    </row>
    <row r="40" spans="1:13" x14ac:dyDescent="0.25">
      <c r="A40" s="22" t="s">
        <v>1037</v>
      </c>
      <c r="B40" s="39" t="s">
        <v>976</v>
      </c>
      <c r="H40" s="20"/>
      <c r="L40" s="20"/>
      <c r="M40" s="20"/>
    </row>
    <row r="41" spans="1:13" x14ac:dyDescent="0.25">
      <c r="A41" s="22" t="s">
        <v>1038</v>
      </c>
      <c r="B41" s="39" t="s">
        <v>977</v>
      </c>
      <c r="H41" s="20"/>
      <c r="L41" s="20"/>
      <c r="M41" s="20"/>
    </row>
    <row r="42" spans="1:13" x14ac:dyDescent="0.25">
      <c r="A42" s="22" t="s">
        <v>1039</v>
      </c>
      <c r="B42" s="39" t="s">
        <v>978</v>
      </c>
      <c r="H42" s="20"/>
      <c r="L42" s="20"/>
      <c r="M42" s="20"/>
    </row>
    <row r="43" spans="1:13" x14ac:dyDescent="0.25">
      <c r="A43" s="22" t="s">
        <v>1040</v>
      </c>
      <c r="B43" s="39" t="s">
        <v>979</v>
      </c>
      <c r="H43" s="20"/>
      <c r="L43" s="20"/>
      <c r="M43" s="20"/>
    </row>
    <row r="44" spans="1:13" x14ac:dyDescent="0.25">
      <c r="A44" s="22" t="s">
        <v>1041</v>
      </c>
      <c r="B44" s="39" t="s">
        <v>980</v>
      </c>
      <c r="H44" s="20"/>
      <c r="L44" s="20"/>
      <c r="M44" s="20"/>
    </row>
    <row r="45" spans="1:13" x14ac:dyDescent="0.25">
      <c r="A45" s="22" t="s">
        <v>1042</v>
      </c>
      <c r="B45" s="39" t="s">
        <v>981</v>
      </c>
      <c r="H45" s="20"/>
      <c r="L45" s="20"/>
      <c r="M45" s="20"/>
    </row>
    <row r="46" spans="1:13" x14ac:dyDescent="0.25">
      <c r="A46" s="22" t="s">
        <v>1043</v>
      </c>
      <c r="B46" s="39" t="s">
        <v>982</v>
      </c>
      <c r="H46" s="20"/>
      <c r="L46" s="20"/>
      <c r="M46" s="20"/>
    </row>
    <row r="47" spans="1:13" x14ac:dyDescent="0.25">
      <c r="A47" s="22" t="s">
        <v>1044</v>
      </c>
      <c r="B47" s="39" t="s">
        <v>983</v>
      </c>
      <c r="H47" s="20"/>
      <c r="L47" s="20"/>
      <c r="M47" s="20"/>
    </row>
    <row r="48" spans="1:13" x14ac:dyDescent="0.25">
      <c r="A48" s="22" t="s">
        <v>1045</v>
      </c>
      <c r="B48" s="39" t="s">
        <v>984</v>
      </c>
      <c r="H48" s="20"/>
      <c r="L48" s="20"/>
      <c r="M48" s="20"/>
    </row>
    <row r="49" spans="1:13" x14ac:dyDescent="0.25">
      <c r="A49" s="22" t="s">
        <v>1046</v>
      </c>
      <c r="B49" s="39" t="s">
        <v>985</v>
      </c>
      <c r="H49" s="20"/>
      <c r="L49" s="20"/>
      <c r="M49" s="20"/>
    </row>
    <row r="50" spans="1:13" x14ac:dyDescent="0.25">
      <c r="A50" s="22" t="s">
        <v>1047</v>
      </c>
      <c r="B50" s="39" t="s">
        <v>986</v>
      </c>
      <c r="H50" s="20"/>
      <c r="L50" s="20"/>
      <c r="M50" s="20"/>
    </row>
    <row r="51" spans="1:13" x14ac:dyDescent="0.25">
      <c r="A51" s="22" t="s">
        <v>1048</v>
      </c>
      <c r="B51" s="39" t="s">
        <v>987</v>
      </c>
      <c r="H51" s="20"/>
      <c r="L51" s="20"/>
      <c r="M51" s="20"/>
    </row>
    <row r="52" spans="1:13" x14ac:dyDescent="0.25">
      <c r="A52" s="22" t="s">
        <v>1049</v>
      </c>
      <c r="B52" s="39" t="s">
        <v>988</v>
      </c>
      <c r="H52" s="20"/>
      <c r="L52" s="20"/>
      <c r="M52" s="20"/>
    </row>
    <row r="53" spans="1:13" x14ac:dyDescent="0.25">
      <c r="A53" s="22" t="s">
        <v>1050</v>
      </c>
      <c r="B53" s="39" t="s">
        <v>989</v>
      </c>
      <c r="H53" s="20"/>
      <c r="L53" s="20"/>
      <c r="M53" s="20"/>
    </row>
    <row r="54" spans="1:13" x14ac:dyDescent="0.25">
      <c r="A54" s="22" t="s">
        <v>1051</v>
      </c>
      <c r="B54" s="39" t="s">
        <v>990</v>
      </c>
      <c r="H54" s="20"/>
      <c r="L54" s="20"/>
      <c r="M54" s="20"/>
    </row>
    <row r="55" spans="1:13" x14ac:dyDescent="0.25">
      <c r="A55" s="22" t="s">
        <v>1052</v>
      </c>
      <c r="B55" s="39" t="s">
        <v>991</v>
      </c>
      <c r="H55" s="20"/>
      <c r="L55" s="20"/>
      <c r="M55" s="20"/>
    </row>
    <row r="56" spans="1:13" x14ac:dyDescent="0.25">
      <c r="A56" s="22" t="s">
        <v>1053</v>
      </c>
      <c r="B56" s="39" t="s">
        <v>992</v>
      </c>
      <c r="H56" s="20"/>
      <c r="L56" s="20"/>
      <c r="M56" s="20"/>
    </row>
    <row r="57" spans="1:13" x14ac:dyDescent="0.25">
      <c r="A57" s="22" t="s">
        <v>1054</v>
      </c>
      <c r="B57" s="39" t="s">
        <v>993</v>
      </c>
      <c r="H57" s="20"/>
      <c r="L57" s="20"/>
      <c r="M57" s="20"/>
    </row>
    <row r="58" spans="1:13" x14ac:dyDescent="0.25">
      <c r="A58" s="22" t="s">
        <v>1055</v>
      </c>
      <c r="B58" s="39" t="s">
        <v>994</v>
      </c>
      <c r="H58" s="20"/>
      <c r="L58" s="20"/>
      <c r="M58" s="20"/>
    </row>
    <row r="59" spans="1:13" x14ac:dyDescent="0.25">
      <c r="A59" s="22" t="s">
        <v>1056</v>
      </c>
      <c r="B59" s="39" t="s">
        <v>995</v>
      </c>
      <c r="H59" s="20"/>
      <c r="L59" s="20"/>
      <c r="M59" s="20"/>
    </row>
    <row r="60" spans="1:13" outlineLevel="1" x14ac:dyDescent="0.25">
      <c r="A60" s="22" t="s">
        <v>1017</v>
      </c>
      <c r="B60" s="39"/>
      <c r="E60" s="39"/>
      <c r="F60" s="39"/>
      <c r="G60" s="39"/>
      <c r="H60" s="20"/>
      <c r="L60" s="20"/>
      <c r="M60" s="20"/>
    </row>
    <row r="61" spans="1:13" outlineLevel="1" x14ac:dyDescent="0.25">
      <c r="A61" s="22" t="s">
        <v>1018</v>
      </c>
      <c r="B61" s="39"/>
      <c r="E61" s="39"/>
      <c r="F61" s="39"/>
      <c r="G61" s="39"/>
      <c r="H61" s="20"/>
      <c r="L61" s="20"/>
      <c r="M61" s="20"/>
    </row>
    <row r="62" spans="1:13" outlineLevel="1" x14ac:dyDescent="0.25">
      <c r="A62" s="22" t="s">
        <v>1019</v>
      </c>
      <c r="B62" s="39"/>
      <c r="E62" s="39"/>
      <c r="F62" s="39"/>
      <c r="G62" s="39"/>
      <c r="H62" s="20"/>
      <c r="L62" s="20"/>
      <c r="M62" s="20"/>
    </row>
    <row r="63" spans="1:13" outlineLevel="1" x14ac:dyDescent="0.25">
      <c r="A63" s="22" t="s">
        <v>1020</v>
      </c>
      <c r="B63" s="39"/>
      <c r="E63" s="39"/>
      <c r="F63" s="39"/>
      <c r="G63" s="39"/>
      <c r="H63" s="20"/>
      <c r="L63" s="20"/>
      <c r="M63" s="20"/>
    </row>
    <row r="64" spans="1:13" outlineLevel="1" x14ac:dyDescent="0.25">
      <c r="A64" s="22" t="s">
        <v>1021</v>
      </c>
      <c r="B64" s="39"/>
      <c r="E64" s="39"/>
      <c r="F64" s="39"/>
      <c r="G64" s="39"/>
      <c r="H64" s="20"/>
      <c r="L64" s="20"/>
      <c r="M64" s="20"/>
    </row>
    <row r="65" spans="1:14" outlineLevel="1" x14ac:dyDescent="0.25">
      <c r="A65" s="22" t="s">
        <v>1022</v>
      </c>
      <c r="B65" s="39"/>
      <c r="E65" s="39"/>
      <c r="F65" s="39"/>
      <c r="G65" s="39"/>
      <c r="H65" s="20"/>
      <c r="L65" s="20"/>
      <c r="M65" s="20"/>
    </row>
    <row r="66" spans="1:14" outlineLevel="1" x14ac:dyDescent="0.25">
      <c r="A66" s="22" t="s">
        <v>1023</v>
      </c>
      <c r="B66" s="39"/>
      <c r="E66" s="39"/>
      <c r="F66" s="39"/>
      <c r="G66" s="39"/>
      <c r="H66" s="20"/>
      <c r="L66" s="20"/>
      <c r="M66" s="20"/>
    </row>
    <row r="67" spans="1:14" outlineLevel="1" x14ac:dyDescent="0.25">
      <c r="A67" s="22" t="s">
        <v>1024</v>
      </c>
      <c r="B67" s="39"/>
      <c r="E67" s="39"/>
      <c r="F67" s="39"/>
      <c r="G67" s="39"/>
      <c r="H67" s="20"/>
      <c r="L67" s="20"/>
      <c r="M67" s="20"/>
    </row>
    <row r="68" spans="1:14" outlineLevel="1" x14ac:dyDescent="0.25">
      <c r="A68" s="22" t="s">
        <v>1025</v>
      </c>
      <c r="B68" s="39"/>
      <c r="E68" s="39"/>
      <c r="F68" s="39"/>
      <c r="G68" s="39"/>
      <c r="H68" s="20"/>
      <c r="L68" s="20"/>
      <c r="M68" s="20"/>
    </row>
    <row r="69" spans="1:14" outlineLevel="1" x14ac:dyDescent="0.25">
      <c r="A69" s="22" t="s">
        <v>1026</v>
      </c>
      <c r="B69" s="39"/>
      <c r="E69" s="39"/>
      <c r="F69" s="39"/>
      <c r="G69" s="39"/>
      <c r="H69" s="20"/>
      <c r="L69" s="20"/>
      <c r="M69" s="20"/>
    </row>
    <row r="70" spans="1:14" outlineLevel="1" x14ac:dyDescent="0.25">
      <c r="A70" s="22" t="s">
        <v>1027</v>
      </c>
      <c r="B70" s="39"/>
      <c r="E70" s="39"/>
      <c r="F70" s="39"/>
      <c r="G70" s="39"/>
      <c r="H70" s="20"/>
      <c r="L70" s="20"/>
      <c r="M70" s="20"/>
    </row>
    <row r="71" spans="1:14" outlineLevel="1" x14ac:dyDescent="0.25">
      <c r="A71" s="22" t="s">
        <v>1028</v>
      </c>
      <c r="B71" s="39"/>
      <c r="E71" s="39"/>
      <c r="F71" s="39"/>
      <c r="G71" s="39"/>
      <c r="H71" s="20"/>
      <c r="L71" s="20"/>
      <c r="M71" s="20"/>
    </row>
    <row r="72" spans="1:14" outlineLevel="1" x14ac:dyDescent="0.25">
      <c r="A72" s="22" t="s">
        <v>1029</v>
      </c>
      <c r="B72" s="39"/>
      <c r="E72" s="39"/>
      <c r="F72" s="39"/>
      <c r="G72" s="39"/>
      <c r="H72" s="20"/>
      <c r="L72" s="20"/>
      <c r="M72" s="20"/>
    </row>
    <row r="73" spans="1:14" ht="18.75" x14ac:dyDescent="0.25">
      <c r="A73" s="34"/>
      <c r="B73" s="33" t="s">
        <v>1031</v>
      </c>
      <c r="C73" s="34"/>
      <c r="D73" s="34"/>
      <c r="E73" s="34"/>
      <c r="F73" s="34"/>
      <c r="G73" s="34"/>
      <c r="H73" s="20"/>
    </row>
    <row r="74" spans="1:14" ht="15" customHeight="1" x14ac:dyDescent="0.25">
      <c r="A74" s="41"/>
      <c r="B74" s="42" t="s">
        <v>735</v>
      </c>
      <c r="C74" s="41" t="s">
        <v>1092</v>
      </c>
      <c r="D74" s="41"/>
      <c r="E74" s="44"/>
      <c r="F74" s="44"/>
      <c r="G74" s="44"/>
      <c r="H74" s="51"/>
      <c r="I74" s="51"/>
      <c r="J74" s="51"/>
      <c r="K74" s="51"/>
      <c r="L74" s="51"/>
      <c r="M74" s="51"/>
      <c r="N74" s="51"/>
    </row>
    <row r="75" spans="1:14" x14ac:dyDescent="0.25">
      <c r="A75" s="22" t="s">
        <v>1057</v>
      </c>
      <c r="B75" s="22" t="s">
        <v>1075</v>
      </c>
      <c r="C75" s="22">
        <v>67.31</v>
      </c>
      <c r="H75" s="20"/>
    </row>
    <row r="76" spans="1:14" x14ac:dyDescent="0.25">
      <c r="A76" s="22" t="s">
        <v>1058</v>
      </c>
      <c r="B76" s="22" t="s">
        <v>1090</v>
      </c>
      <c r="C76" s="22">
        <v>289.45999999999998</v>
      </c>
      <c r="H76" s="20"/>
    </row>
    <row r="77" spans="1:14" outlineLevel="1" x14ac:dyDescent="0.25">
      <c r="A77" s="22" t="s">
        <v>1059</v>
      </c>
      <c r="H77" s="20"/>
    </row>
    <row r="78" spans="1:14" outlineLevel="1" x14ac:dyDescent="0.25">
      <c r="A78" s="22" t="s">
        <v>1060</v>
      </c>
      <c r="H78" s="20"/>
    </row>
    <row r="79" spans="1:14" outlineLevel="1" x14ac:dyDescent="0.25">
      <c r="A79" s="22" t="s">
        <v>1061</v>
      </c>
      <c r="H79" s="20"/>
    </row>
    <row r="80" spans="1:14" outlineLevel="1" x14ac:dyDescent="0.25">
      <c r="A80" s="22" t="s">
        <v>1062</v>
      </c>
      <c r="H80" s="20"/>
    </row>
    <row r="81" spans="1:8" x14ac:dyDescent="0.25">
      <c r="A81" s="41"/>
      <c r="B81" s="42" t="s">
        <v>1063</v>
      </c>
      <c r="C81" s="41" t="s">
        <v>435</v>
      </c>
      <c r="D81" s="41" t="s">
        <v>436</v>
      </c>
      <c r="E81" s="44" t="s">
        <v>736</v>
      </c>
      <c r="F81" s="44" t="s">
        <v>738</v>
      </c>
      <c r="G81" s="44" t="s">
        <v>1083</v>
      </c>
      <c r="H81" s="20"/>
    </row>
    <row r="82" spans="1:8" x14ac:dyDescent="0.25">
      <c r="A82" s="22" t="s">
        <v>1064</v>
      </c>
      <c r="B82" s="22" t="s">
        <v>1141</v>
      </c>
      <c r="C82" s="466">
        <v>0</v>
      </c>
      <c r="D82" s="466">
        <v>0</v>
      </c>
      <c r="E82" s="466"/>
      <c r="F82" s="466"/>
      <c r="G82" s="466"/>
      <c r="H82" s="20"/>
    </row>
    <row r="83" spans="1:8" x14ac:dyDescent="0.25">
      <c r="A83" s="22" t="s">
        <v>1065</v>
      </c>
      <c r="B83" s="22" t="s">
        <v>1080</v>
      </c>
      <c r="C83" s="466">
        <v>0</v>
      </c>
      <c r="D83" s="466">
        <v>0</v>
      </c>
      <c r="E83" s="466"/>
      <c r="F83" s="466"/>
      <c r="G83" s="466"/>
      <c r="H83" s="20"/>
    </row>
    <row r="84" spans="1:8" x14ac:dyDescent="0.25">
      <c r="A84" s="22" t="s">
        <v>1066</v>
      </c>
      <c r="B84" s="22" t="s">
        <v>1078</v>
      </c>
      <c r="C84" s="466">
        <v>0</v>
      </c>
      <c r="D84" s="466">
        <v>0</v>
      </c>
      <c r="E84" s="466"/>
      <c r="F84" s="466"/>
      <c r="G84" s="466"/>
      <c r="H84" s="20"/>
    </row>
    <row r="85" spans="1:8" x14ac:dyDescent="0.25">
      <c r="A85" s="22" t="s">
        <v>1067</v>
      </c>
      <c r="B85" s="22" t="s">
        <v>1079</v>
      </c>
      <c r="C85" s="466">
        <v>0</v>
      </c>
      <c r="D85" s="466">
        <v>0</v>
      </c>
      <c r="E85" s="466"/>
      <c r="F85" s="466"/>
      <c r="G85" s="466"/>
      <c r="H85" s="20"/>
    </row>
    <row r="86" spans="1:8" x14ac:dyDescent="0.25">
      <c r="A86" s="22" t="s">
        <v>1082</v>
      </c>
      <c r="B86" s="22" t="s">
        <v>1081</v>
      </c>
      <c r="C86" s="466">
        <v>0</v>
      </c>
      <c r="D86" s="466">
        <v>0</v>
      </c>
      <c r="E86" s="466"/>
      <c r="F86" s="466"/>
      <c r="G86" s="466"/>
      <c r="H86" s="20"/>
    </row>
    <row r="87" spans="1:8" outlineLevel="1" x14ac:dyDescent="0.25">
      <c r="A87" s="22" t="s">
        <v>1068</v>
      </c>
      <c r="H87" s="20"/>
    </row>
    <row r="88" spans="1:8" outlineLevel="1" x14ac:dyDescent="0.25">
      <c r="A88" s="22" t="s">
        <v>1069</v>
      </c>
      <c r="H88" s="20"/>
    </row>
    <row r="89" spans="1:8" outlineLevel="1" x14ac:dyDescent="0.25">
      <c r="A89" s="22" t="s">
        <v>1070</v>
      </c>
      <c r="H89" s="20"/>
    </row>
    <row r="90" spans="1:8" outlineLevel="1" x14ac:dyDescent="0.25">
      <c r="A90" s="22" t="s">
        <v>1071</v>
      </c>
      <c r="H90" s="20"/>
    </row>
    <row r="91" spans="1:8" x14ac:dyDescent="0.25">
      <c r="H91" s="20"/>
    </row>
    <row r="92" spans="1:8" x14ac:dyDescent="0.25">
      <c r="H92" s="20"/>
    </row>
    <row r="93" spans="1:8" x14ac:dyDescent="0.25">
      <c r="H93" s="20"/>
    </row>
    <row r="94" spans="1:8" x14ac:dyDescent="0.25">
      <c r="H94" s="20"/>
    </row>
    <row r="95" spans="1:8" x14ac:dyDescent="0.25">
      <c r="H95" s="20"/>
    </row>
    <row r="96" spans="1:8" x14ac:dyDescent="0.25">
      <c r="H96" s="20"/>
    </row>
    <row r="97" spans="8:8" x14ac:dyDescent="0.25">
      <c r="H97" s="20"/>
    </row>
    <row r="98" spans="8:8" x14ac:dyDescent="0.25">
      <c r="H98" s="20"/>
    </row>
    <row r="99" spans="8:8" x14ac:dyDescent="0.25">
      <c r="H99" s="20"/>
    </row>
    <row r="100" spans="8:8" x14ac:dyDescent="0.25">
      <c r="H100" s="20"/>
    </row>
    <row r="101" spans="8:8" x14ac:dyDescent="0.25">
      <c r="H101" s="20"/>
    </row>
    <row r="102" spans="8:8" x14ac:dyDescent="0.25">
      <c r="H102" s="20"/>
    </row>
    <row r="103" spans="8:8" x14ac:dyDescent="0.25">
      <c r="H103" s="20"/>
    </row>
    <row r="104" spans="8:8" x14ac:dyDescent="0.25">
      <c r="H104" s="20"/>
    </row>
    <row r="105" spans="8:8" x14ac:dyDescent="0.25">
      <c r="H105" s="20"/>
    </row>
    <row r="106" spans="8:8" x14ac:dyDescent="0.25">
      <c r="H106" s="20"/>
    </row>
    <row r="107" spans="8:8" x14ac:dyDescent="0.25">
      <c r="H107" s="20"/>
    </row>
    <row r="108" spans="8:8" x14ac:dyDescent="0.25">
      <c r="H108" s="20"/>
    </row>
    <row r="109" spans="8:8" x14ac:dyDescent="0.25">
      <c r="H109" s="20"/>
    </row>
    <row r="110" spans="8:8" x14ac:dyDescent="0.25">
      <c r="H110" s="20"/>
    </row>
    <row r="111" spans="8:8" x14ac:dyDescent="0.25">
      <c r="H111" s="20"/>
    </row>
    <row r="112" spans="8:8" x14ac:dyDescent="0.25">
      <c r="H112" s="20"/>
    </row>
  </sheetData>
  <sheetProtection algorithmName="SHA-512" hashValue="x2HKowHCoUbgKR9Gu9zB7qh0GQOUzc9OhZC/ylahO4ZRxlF8xxyX+jpQPfjvw17g+1hw4rrYnhAp/it5RLmntg==" saltValue="xhmYXtdChuxrVa59lL1Bbg=="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1100-000000000000}"/>
    <hyperlink ref="B7" location="'E. Optional ECB-ECAIs data'!B12" display="1. Additional information on the programme" xr:uid="{00000000-0004-0000-1100-000001000000}"/>
    <hyperlink ref="B9" location="'E. Optional ECB-ECAIs data'!B73" display="3.  Additional information on the asset distribution" xr:uid="{00000000-0004-0000-11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2">
    <tabColor rgb="FF243386"/>
  </sheetPr>
  <dimension ref="A1:G640"/>
  <sheetViews>
    <sheetView zoomScale="80" zoomScaleNormal="80" workbookViewId="0">
      <selection sqref="A1:B1"/>
    </sheetView>
  </sheetViews>
  <sheetFormatPr defaultRowHeight="15" x14ac:dyDescent="0.25"/>
  <cols>
    <col min="1" max="1" width="14.85546875" customWidth="1"/>
    <col min="2" max="2" width="60.5703125" bestFit="1" customWidth="1"/>
    <col min="3" max="7" width="41" customWidth="1"/>
  </cols>
  <sheetData>
    <row r="1" spans="1:7" ht="24" customHeight="1" x14ac:dyDescent="0.25">
      <c r="A1" s="544"/>
      <c r="B1" s="544"/>
    </row>
    <row r="2" spans="1:7" ht="31.5" x14ac:dyDescent="0.25">
      <c r="A2" s="19" t="s">
        <v>2322</v>
      </c>
      <c r="B2" s="19"/>
      <c r="C2" s="20"/>
      <c r="D2" s="20"/>
      <c r="E2" s="20"/>
      <c r="F2" s="159" t="s">
        <v>2315</v>
      </c>
      <c r="G2" s="54"/>
    </row>
    <row r="3" spans="1:7" ht="15.75" thickBot="1" x14ac:dyDescent="0.3">
      <c r="A3" s="20"/>
      <c r="B3" s="21"/>
      <c r="C3" s="21"/>
      <c r="D3" s="20"/>
      <c r="E3" s="20"/>
      <c r="F3" s="20"/>
      <c r="G3" s="20"/>
    </row>
    <row r="4" spans="1:7" ht="19.5" thickBot="1" x14ac:dyDescent="0.3">
      <c r="A4" s="23"/>
      <c r="B4" s="24" t="s">
        <v>23</v>
      </c>
      <c r="C4" s="156" t="s">
        <v>24</v>
      </c>
      <c r="D4" s="23"/>
      <c r="E4" s="23"/>
      <c r="F4" s="20"/>
      <c r="G4" s="20"/>
    </row>
    <row r="5" spans="1:7" x14ac:dyDescent="0.25">
      <c r="A5" s="22"/>
      <c r="B5" s="22"/>
      <c r="C5" s="22"/>
      <c r="D5" s="22"/>
      <c r="E5" s="22"/>
      <c r="F5" s="22"/>
      <c r="G5" s="22"/>
    </row>
    <row r="6" spans="1:7" ht="18.75" x14ac:dyDescent="0.25">
      <c r="A6" s="26"/>
      <c r="B6" s="546" t="s">
        <v>1773</v>
      </c>
      <c r="C6" s="547"/>
      <c r="D6" s="22"/>
      <c r="E6" s="28"/>
      <c r="F6" s="28"/>
      <c r="G6" s="28"/>
    </row>
    <row r="7" spans="1:7" x14ac:dyDescent="0.25">
      <c r="A7" s="128"/>
      <c r="B7" s="548" t="s">
        <v>1203</v>
      </c>
      <c r="C7" s="548"/>
      <c r="D7" s="126"/>
      <c r="E7" s="22"/>
      <c r="F7" s="22"/>
      <c r="G7" s="22"/>
    </row>
    <row r="8" spans="1:7" x14ac:dyDescent="0.25">
      <c r="A8" s="22"/>
      <c r="B8" s="549" t="s">
        <v>1204</v>
      </c>
      <c r="C8" s="550"/>
      <c r="D8" s="126"/>
      <c r="E8" s="22"/>
      <c r="F8" s="22"/>
      <c r="G8" s="22"/>
    </row>
    <row r="9" spans="1:7" x14ac:dyDescent="0.25">
      <c r="A9" s="22"/>
      <c r="B9" s="551" t="s">
        <v>1205</v>
      </c>
      <c r="C9" s="552"/>
      <c r="D9" s="126"/>
      <c r="E9" s="22"/>
      <c r="F9" s="22"/>
      <c r="G9" s="22"/>
    </row>
    <row r="10" spans="1:7" ht="15.75" thickBot="1" x14ac:dyDescent="0.3">
      <c r="A10" s="22"/>
      <c r="B10" s="553" t="s">
        <v>1206</v>
      </c>
      <c r="C10" s="554"/>
      <c r="D10" s="22"/>
      <c r="E10" s="22"/>
      <c r="F10" s="22"/>
      <c r="G10" s="22"/>
    </row>
    <row r="11" spans="1:7" x14ac:dyDescent="0.25">
      <c r="A11" s="22"/>
      <c r="B11" s="143"/>
      <c r="C11" s="130"/>
      <c r="D11" s="22"/>
      <c r="E11" s="22"/>
      <c r="F11" s="22"/>
      <c r="G11" s="22"/>
    </row>
    <row r="12" spans="1:7" x14ac:dyDescent="0.25">
      <c r="A12" s="22"/>
      <c r="B12" s="32"/>
      <c r="C12" s="22"/>
      <c r="D12" s="22"/>
      <c r="E12" s="22"/>
      <c r="F12" s="22"/>
      <c r="G12" s="22"/>
    </row>
    <row r="13" spans="1:7" x14ac:dyDescent="0.25">
      <c r="A13" s="22"/>
      <c r="B13" s="32"/>
      <c r="C13" s="22"/>
      <c r="D13" s="22"/>
      <c r="E13" s="22"/>
      <c r="F13" s="22"/>
      <c r="G13" s="22"/>
    </row>
    <row r="14" spans="1:7" ht="18.75" customHeight="1" x14ac:dyDescent="0.25">
      <c r="A14" s="33"/>
      <c r="B14" s="545" t="s">
        <v>1203</v>
      </c>
      <c r="C14" s="545"/>
      <c r="D14" s="33"/>
      <c r="E14" s="33"/>
      <c r="F14" s="33"/>
      <c r="G14" s="33"/>
    </row>
    <row r="15" spans="1:7" x14ac:dyDescent="0.25">
      <c r="A15" s="41"/>
      <c r="B15" s="41" t="s">
        <v>1207</v>
      </c>
      <c r="C15" s="41" t="s">
        <v>62</v>
      </c>
      <c r="D15" s="41" t="s">
        <v>1208</v>
      </c>
      <c r="E15" s="41"/>
      <c r="F15" s="41" t="s">
        <v>1209</v>
      </c>
      <c r="G15" s="41" t="s">
        <v>1210</v>
      </c>
    </row>
    <row r="16" spans="1:7" x14ac:dyDescent="0.25">
      <c r="A16" s="22" t="s">
        <v>1211</v>
      </c>
      <c r="B16" s="1" t="s">
        <v>1212</v>
      </c>
      <c r="C16" s="144"/>
      <c r="D16" s="145"/>
      <c r="F16" s="106">
        <f>IF(OR('B1. HTT Mortgage Assets'!$C$15=0,C16="[For completion]"),"",C16/'B1. HTT Mortgage Assets'!$C$15)</f>
        <v>0</v>
      </c>
      <c r="G16" s="106">
        <f>IF(OR('B1. HTT Mortgage Assets'!$F$28=0,D16="[For completion]"),"",D16/'B1. HTT Mortgage Assets'!$F$28)</f>
        <v>0</v>
      </c>
    </row>
    <row r="17" spans="1:7" x14ac:dyDescent="0.25">
      <c r="A17" s="22" t="s">
        <v>1214</v>
      </c>
      <c r="B17" s="39" t="s">
        <v>1753</v>
      </c>
      <c r="C17" s="144"/>
      <c r="D17" s="145"/>
      <c r="F17" s="106">
        <f>IF(OR('B1. HTT Mortgage Assets'!$C$15=0,C17="[For completion]"),"",C17/'B1. HTT Mortgage Assets'!$C$15)</f>
        <v>0</v>
      </c>
      <c r="G17" s="106">
        <f>IF(OR('B1. HTT Mortgage Assets'!$F$28=0,D17="[For completion]"),"",D17/'B1. HTT Mortgage Assets'!$F$28)</f>
        <v>0</v>
      </c>
    </row>
    <row r="18" spans="1:7" x14ac:dyDescent="0.25">
      <c r="A18" s="22" t="s">
        <v>1215</v>
      </c>
      <c r="B18" s="39" t="s">
        <v>1217</v>
      </c>
      <c r="C18" s="144"/>
      <c r="D18" s="145"/>
      <c r="F18" s="106">
        <f>IF(OR('B1. HTT Mortgage Assets'!$C$15=0,C18="[For completion]"),"",C18/'B1. HTT Mortgage Assets'!$C$15)</f>
        <v>0</v>
      </c>
      <c r="G18" s="106">
        <f>IF(OR('B1. HTT Mortgage Assets'!$F$28=0,D18="[For completion]"),"",D18/'B1. HTT Mortgage Assets'!$F$28)</f>
        <v>0</v>
      </c>
    </row>
    <row r="19" spans="1:7" x14ac:dyDescent="0.25">
      <c r="A19" s="22" t="s">
        <v>1216</v>
      </c>
      <c r="B19" s="39" t="s">
        <v>1535</v>
      </c>
      <c r="C19" s="102">
        <f>SUM(C16:C18)</f>
        <v>0</v>
      </c>
      <c r="D19" s="46">
        <f>SUM(D16:D18)</f>
        <v>0</v>
      </c>
      <c r="F19" s="106">
        <f>SUM(F16:F18)</f>
        <v>0</v>
      </c>
      <c r="G19" s="106">
        <f>SUM(G16:G18)</f>
        <v>0</v>
      </c>
    </row>
    <row r="20" spans="1:7" x14ac:dyDescent="0.25">
      <c r="A20" s="39" t="s">
        <v>1754</v>
      </c>
      <c r="B20" s="148" t="s">
        <v>96</v>
      </c>
      <c r="C20" s="146"/>
      <c r="D20" s="146"/>
      <c r="F20" s="39"/>
      <c r="G20" s="39"/>
    </row>
    <row r="21" spans="1:7" x14ac:dyDescent="0.25">
      <c r="A21" s="39" t="s">
        <v>1755</v>
      </c>
      <c r="B21" s="148" t="s">
        <v>96</v>
      </c>
      <c r="C21" s="146"/>
      <c r="D21" s="146"/>
      <c r="F21" s="39"/>
      <c r="G21" s="39"/>
    </row>
    <row r="22" spans="1:7" x14ac:dyDescent="0.25">
      <c r="A22" s="39" t="s">
        <v>1756</v>
      </c>
      <c r="B22" s="148" t="s">
        <v>96</v>
      </c>
      <c r="C22" s="146"/>
      <c r="D22" s="146"/>
      <c r="F22" s="39"/>
      <c r="G22" s="39"/>
    </row>
    <row r="23" spans="1:7" x14ac:dyDescent="0.25">
      <c r="A23" s="39" t="s">
        <v>1757</v>
      </c>
      <c r="B23" s="148" t="s">
        <v>96</v>
      </c>
      <c r="C23" s="146"/>
      <c r="D23" s="146"/>
      <c r="F23" s="39"/>
      <c r="G23" s="39"/>
    </row>
    <row r="24" spans="1:7" x14ac:dyDescent="0.25">
      <c r="A24" s="39" t="s">
        <v>1758</v>
      </c>
      <c r="B24" s="148" t="s">
        <v>96</v>
      </c>
      <c r="C24" s="146"/>
      <c r="D24" s="146"/>
      <c r="F24" s="39"/>
      <c r="G24" s="39"/>
    </row>
    <row r="25" spans="1:7" ht="18.75" x14ac:dyDescent="0.25">
      <c r="A25" s="33"/>
      <c r="B25" s="545" t="s">
        <v>1204</v>
      </c>
      <c r="C25" s="545"/>
      <c r="D25" s="33"/>
      <c r="E25" s="33"/>
      <c r="F25" s="33"/>
      <c r="G25" s="33"/>
    </row>
    <row r="26" spans="1:7" x14ac:dyDescent="0.25">
      <c r="A26" s="41"/>
      <c r="B26" s="41" t="s">
        <v>1218</v>
      </c>
      <c r="C26" s="41" t="s">
        <v>62</v>
      </c>
      <c r="D26" s="41"/>
      <c r="E26" s="41"/>
      <c r="F26" s="41" t="s">
        <v>1219</v>
      </c>
      <c r="G26" s="41"/>
    </row>
    <row r="27" spans="1:7" x14ac:dyDescent="0.25">
      <c r="A27" s="22" t="s">
        <v>1220</v>
      </c>
      <c r="B27" s="22" t="s">
        <v>405</v>
      </c>
      <c r="C27" s="134"/>
      <c r="D27" s="100"/>
      <c r="E27" s="22"/>
      <c r="F27" s="106" t="str">
        <f>IF($C$30=0,"",IF(C27="[For completion]","",C27/$C$30))</f>
        <v/>
      </c>
    </row>
    <row r="28" spans="1:7" x14ac:dyDescent="0.25">
      <c r="A28" s="22" t="s">
        <v>1221</v>
      </c>
      <c r="B28" s="22" t="s">
        <v>407</v>
      </c>
      <c r="C28" s="134"/>
      <c r="D28" s="100"/>
      <c r="E28" s="22"/>
      <c r="F28" s="106" t="str">
        <f>IF($C$30=0,"",IF(C28="[For completion]","",C28/$C$30))</f>
        <v/>
      </c>
    </row>
    <row r="29" spans="1:7" x14ac:dyDescent="0.25">
      <c r="A29" s="22" t="s">
        <v>1222</v>
      </c>
      <c r="B29" s="22" t="s">
        <v>92</v>
      </c>
      <c r="C29" s="134"/>
      <c r="D29" s="100"/>
      <c r="E29" s="22"/>
      <c r="F29" s="106" t="str">
        <f>IF($C$30=0,"",IF(C29="[For completion]","",C29/$C$30))</f>
        <v/>
      </c>
    </row>
    <row r="30" spans="1:7" x14ac:dyDescent="0.25">
      <c r="A30" s="22" t="s">
        <v>1223</v>
      </c>
      <c r="B30" s="89" t="s">
        <v>94</v>
      </c>
      <c r="C30" s="100">
        <f>SUM(C27:C29)</f>
        <v>0</v>
      </c>
      <c r="D30" s="22"/>
      <c r="E30" s="22"/>
      <c r="F30" s="97">
        <f>SUM(F27:F29)</f>
        <v>0</v>
      </c>
    </row>
    <row r="31" spans="1:7" x14ac:dyDescent="0.25">
      <c r="A31" s="22" t="s">
        <v>1224</v>
      </c>
      <c r="B31" s="50" t="s">
        <v>955</v>
      </c>
      <c r="C31" s="134"/>
      <c r="D31" s="22"/>
      <c r="E31" s="22"/>
      <c r="F31" s="106" t="str">
        <f>IF($C$30=0,"",IF(C31="[For completion]","",C31/$C$30))</f>
        <v/>
      </c>
    </row>
    <row r="32" spans="1:7" x14ac:dyDescent="0.25">
      <c r="A32" s="22" t="s">
        <v>1225</v>
      </c>
      <c r="B32" s="50" t="s">
        <v>1759</v>
      </c>
      <c r="C32" s="134"/>
      <c r="D32" s="22"/>
      <c r="E32" s="22"/>
      <c r="F32" s="106" t="str">
        <f t="shared" ref="F32:F39" si="0">IF($C$30=0,"",IF(C32="[For completion]","",C32/$C$30))</f>
        <v/>
      </c>
      <c r="G32" s="28"/>
    </row>
    <row r="33" spans="1:7" x14ac:dyDescent="0.25">
      <c r="A33" s="22" t="s">
        <v>1226</v>
      </c>
      <c r="B33" s="50" t="s">
        <v>1760</v>
      </c>
      <c r="C33" s="134"/>
      <c r="D33" s="22"/>
      <c r="E33" s="22"/>
      <c r="F33" s="106" t="str">
        <f>IF($C$30=0,"",IF(C33="[For completion]","",C33/$C$30))</f>
        <v/>
      </c>
      <c r="G33" s="28"/>
    </row>
    <row r="34" spans="1:7" x14ac:dyDescent="0.25">
      <c r="A34" s="22" t="s">
        <v>1227</v>
      </c>
      <c r="B34" s="50" t="s">
        <v>1761</v>
      </c>
      <c r="C34" s="134"/>
      <c r="D34" s="22"/>
      <c r="E34" s="22"/>
      <c r="F34" s="106" t="str">
        <f t="shared" si="0"/>
        <v/>
      </c>
      <c r="G34" s="28"/>
    </row>
    <row r="35" spans="1:7" x14ac:dyDescent="0.25">
      <c r="A35" s="22" t="s">
        <v>1228</v>
      </c>
      <c r="B35" s="50" t="s">
        <v>1536</v>
      </c>
      <c r="C35" s="134"/>
      <c r="D35" s="22"/>
      <c r="E35" s="22"/>
      <c r="F35" s="106" t="str">
        <f t="shared" si="0"/>
        <v/>
      </c>
      <c r="G35" s="28"/>
    </row>
    <row r="36" spans="1:7" x14ac:dyDescent="0.25">
      <c r="A36" s="22" t="s">
        <v>1229</v>
      </c>
      <c r="B36" s="50" t="s">
        <v>1762</v>
      </c>
      <c r="C36" s="134"/>
      <c r="D36" s="22"/>
      <c r="E36" s="22"/>
      <c r="F36" s="106" t="str">
        <f t="shared" si="0"/>
        <v/>
      </c>
      <c r="G36" s="28"/>
    </row>
    <row r="37" spans="1:7" x14ac:dyDescent="0.25">
      <c r="A37" s="22" t="s">
        <v>1230</v>
      </c>
      <c r="B37" s="50" t="s">
        <v>1763</v>
      </c>
      <c r="C37" s="134"/>
      <c r="D37" s="22"/>
      <c r="E37" s="22"/>
      <c r="F37" s="106" t="str">
        <f t="shared" si="0"/>
        <v/>
      </c>
      <c r="G37" s="28"/>
    </row>
    <row r="38" spans="1:7" x14ac:dyDescent="0.25">
      <c r="A38" s="22" t="s">
        <v>1231</v>
      </c>
      <c r="B38" s="50" t="s">
        <v>1764</v>
      </c>
      <c r="C38" s="134"/>
      <c r="D38" s="22"/>
      <c r="E38" s="22"/>
      <c r="F38" s="106" t="str">
        <f t="shared" si="0"/>
        <v/>
      </c>
      <c r="G38" s="28"/>
    </row>
    <row r="39" spans="1:7" x14ac:dyDescent="0.25">
      <c r="A39" s="22" t="s">
        <v>1232</v>
      </c>
      <c r="B39" s="50" t="s">
        <v>1537</v>
      </c>
      <c r="C39" s="134"/>
      <c r="D39" s="22"/>
      <c r="F39" s="106" t="str">
        <f t="shared" si="0"/>
        <v/>
      </c>
      <c r="G39" s="28"/>
    </row>
    <row r="40" spans="1:7" x14ac:dyDescent="0.25">
      <c r="A40" s="22" t="s">
        <v>1233</v>
      </c>
      <c r="B40" s="148" t="s">
        <v>2270</v>
      </c>
      <c r="C40" s="134"/>
      <c r="D40" s="22"/>
      <c r="F40" s="39"/>
      <c r="G40" s="39"/>
    </row>
    <row r="41" spans="1:7" x14ac:dyDescent="0.25">
      <c r="A41" s="22" t="s">
        <v>1234</v>
      </c>
      <c r="B41" s="148" t="s">
        <v>96</v>
      </c>
      <c r="C41" s="147"/>
      <c r="D41" s="51"/>
      <c r="F41" s="39"/>
      <c r="G41" s="39"/>
    </row>
    <row r="42" spans="1:7" x14ac:dyDescent="0.25">
      <c r="A42" s="22" t="s">
        <v>1235</v>
      </c>
      <c r="B42" s="148" t="s">
        <v>96</v>
      </c>
      <c r="C42" s="147"/>
      <c r="D42" s="51"/>
      <c r="E42" s="51"/>
      <c r="F42" s="39"/>
      <c r="G42" s="39"/>
    </row>
    <row r="43" spans="1:7" x14ac:dyDescent="0.25">
      <c r="A43" s="22" t="s">
        <v>1236</v>
      </c>
      <c r="B43" s="148" t="s">
        <v>96</v>
      </c>
      <c r="C43" s="147"/>
      <c r="D43" s="51"/>
      <c r="E43" s="51"/>
      <c r="F43" s="39"/>
      <c r="G43" s="39"/>
    </row>
    <row r="44" spans="1:7" x14ac:dyDescent="0.25">
      <c r="A44" s="22" t="s">
        <v>1237</v>
      </c>
      <c r="B44" s="148" t="s">
        <v>96</v>
      </c>
      <c r="C44" s="147"/>
      <c r="D44" s="51"/>
      <c r="E44" s="51"/>
      <c r="F44" s="39"/>
      <c r="G44" s="39"/>
    </row>
    <row r="45" spans="1:7" x14ac:dyDescent="0.25">
      <c r="A45" s="22" t="s">
        <v>1238</v>
      </c>
      <c r="B45" s="148" t="s">
        <v>96</v>
      </c>
      <c r="C45" s="147"/>
      <c r="D45" s="51"/>
      <c r="E45" s="51"/>
      <c r="F45" s="39"/>
      <c r="G45" s="39"/>
    </row>
    <row r="46" spans="1:7" x14ac:dyDescent="0.25">
      <c r="A46" s="22" t="s">
        <v>1239</v>
      </c>
      <c r="B46" s="148" t="s">
        <v>96</v>
      </c>
      <c r="C46" s="147"/>
      <c r="D46" s="51"/>
      <c r="E46" s="51"/>
      <c r="F46" s="39"/>
      <c r="G46" s="39"/>
    </row>
    <row r="47" spans="1:7" x14ac:dyDescent="0.25">
      <c r="A47" s="22" t="s">
        <v>1240</v>
      </c>
      <c r="B47" s="148" t="s">
        <v>96</v>
      </c>
      <c r="C47" s="147"/>
      <c r="D47" s="51"/>
      <c r="E47" s="51"/>
      <c r="F47" s="39"/>
    </row>
    <row r="48" spans="1:7" x14ac:dyDescent="0.25">
      <c r="A48" s="22" t="s">
        <v>1241</v>
      </c>
      <c r="B48" s="148" t="s">
        <v>96</v>
      </c>
      <c r="C48" s="147"/>
      <c r="D48" s="51"/>
      <c r="E48" s="51"/>
      <c r="F48" s="39"/>
    </row>
    <row r="49" spans="1:7" x14ac:dyDescent="0.25">
      <c r="A49" s="41"/>
      <c r="B49" s="41" t="s">
        <v>422</v>
      </c>
      <c r="C49" s="41" t="s">
        <v>423</v>
      </c>
      <c r="D49" s="41" t="s">
        <v>424</v>
      </c>
      <c r="E49" s="41"/>
      <c r="F49" s="41" t="s">
        <v>2017</v>
      </c>
      <c r="G49" s="41"/>
    </row>
    <row r="50" spans="1:7" x14ac:dyDescent="0.25">
      <c r="A50" s="22" t="s">
        <v>1242</v>
      </c>
      <c r="B50" s="22" t="s">
        <v>1538</v>
      </c>
      <c r="C50" s="150"/>
      <c r="D50" s="150"/>
      <c r="E50" s="22"/>
      <c r="F50" s="152"/>
      <c r="G50" s="39"/>
    </row>
    <row r="51" spans="1:7" x14ac:dyDescent="0.25">
      <c r="A51" s="22" t="s">
        <v>1243</v>
      </c>
      <c r="B51" s="149" t="s">
        <v>429</v>
      </c>
      <c r="C51" s="131"/>
      <c r="D51" s="131"/>
      <c r="E51" s="22"/>
      <c r="F51" s="22"/>
      <c r="G51" s="39"/>
    </row>
    <row r="52" spans="1:7" x14ac:dyDescent="0.25">
      <c r="A52" s="22" t="s">
        <v>1244</v>
      </c>
      <c r="B52" s="149" t="s">
        <v>431</v>
      </c>
      <c r="C52" s="131"/>
      <c r="D52" s="131"/>
      <c r="E52" s="22"/>
      <c r="F52" s="22"/>
      <c r="G52" s="39"/>
    </row>
    <row r="53" spans="1:7" x14ac:dyDescent="0.25">
      <c r="A53" s="22" t="s">
        <v>1245</v>
      </c>
      <c r="B53" s="37"/>
      <c r="C53" s="22"/>
      <c r="D53" s="22"/>
      <c r="E53" s="22"/>
      <c r="F53" s="22"/>
      <c r="G53" s="39"/>
    </row>
    <row r="54" spans="1:7" x14ac:dyDescent="0.25">
      <c r="A54" s="22" t="s">
        <v>1246</v>
      </c>
      <c r="B54" s="37"/>
      <c r="C54" s="22"/>
      <c r="D54" s="22"/>
      <c r="E54" s="22"/>
      <c r="F54" s="22"/>
      <c r="G54" s="39"/>
    </row>
    <row r="55" spans="1:7" x14ac:dyDescent="0.25">
      <c r="A55" s="22" t="s">
        <v>1247</v>
      </c>
      <c r="B55" s="37"/>
      <c r="C55" s="22"/>
      <c r="D55" s="22"/>
      <c r="E55" s="22"/>
      <c r="F55" s="22"/>
      <c r="G55" s="39"/>
    </row>
    <row r="56" spans="1:7" x14ac:dyDescent="0.25">
      <c r="A56" s="22" t="s">
        <v>1248</v>
      </c>
      <c r="B56" s="37"/>
      <c r="C56" s="22"/>
      <c r="D56" s="22"/>
      <c r="E56" s="22"/>
      <c r="F56" s="22"/>
      <c r="G56" s="39"/>
    </row>
    <row r="57" spans="1:7" x14ac:dyDescent="0.25">
      <c r="A57" s="41"/>
      <c r="B57" s="41" t="s">
        <v>434</v>
      </c>
      <c r="C57" s="41" t="s">
        <v>435</v>
      </c>
      <c r="D57" s="41" t="s">
        <v>436</v>
      </c>
      <c r="E57" s="41"/>
      <c r="F57" s="41" t="s">
        <v>1851</v>
      </c>
      <c r="G57" s="41"/>
    </row>
    <row r="58" spans="1:7" x14ac:dyDescent="0.25">
      <c r="A58" s="22" t="s">
        <v>1249</v>
      </c>
      <c r="B58" s="22" t="s">
        <v>438</v>
      </c>
      <c r="C58" s="151"/>
      <c r="D58" s="151"/>
      <c r="E58" s="114"/>
      <c r="F58" s="151"/>
      <c r="G58" s="39"/>
    </row>
    <row r="59" spans="1:7" x14ac:dyDescent="0.25">
      <c r="A59" s="22" t="s">
        <v>1250</v>
      </c>
      <c r="B59" s="22"/>
      <c r="C59" s="97"/>
      <c r="D59" s="97"/>
      <c r="E59" s="114"/>
      <c r="F59" s="97"/>
      <c r="G59" s="39"/>
    </row>
    <row r="60" spans="1:7" x14ac:dyDescent="0.25">
      <c r="A60" s="22" t="s">
        <v>1251</v>
      </c>
      <c r="B60" s="22"/>
      <c r="C60" s="97"/>
      <c r="D60" s="97"/>
      <c r="E60" s="114"/>
      <c r="F60" s="97"/>
      <c r="G60" s="39"/>
    </row>
    <row r="61" spans="1:7" x14ac:dyDescent="0.25">
      <c r="A61" s="22" t="s">
        <v>1252</v>
      </c>
      <c r="B61" s="22"/>
      <c r="C61" s="97"/>
      <c r="D61" s="97"/>
      <c r="E61" s="114"/>
      <c r="F61" s="97"/>
      <c r="G61" s="39"/>
    </row>
    <row r="62" spans="1:7" x14ac:dyDescent="0.25">
      <c r="A62" s="22" t="s">
        <v>1253</v>
      </c>
      <c r="B62" s="22"/>
      <c r="C62" s="97"/>
      <c r="D62" s="97"/>
      <c r="E62" s="114"/>
      <c r="F62" s="97"/>
      <c r="G62" s="39"/>
    </row>
    <row r="63" spans="1:7" x14ac:dyDescent="0.25">
      <c r="A63" s="22" t="s">
        <v>1254</v>
      </c>
      <c r="B63" s="22"/>
      <c r="C63" s="97"/>
      <c r="D63" s="97"/>
      <c r="E63" s="114"/>
      <c r="F63" s="97"/>
      <c r="G63" s="39"/>
    </row>
    <row r="64" spans="1:7" x14ac:dyDescent="0.25">
      <c r="A64" s="22" t="s">
        <v>1255</v>
      </c>
      <c r="B64" s="22"/>
      <c r="C64" s="97"/>
      <c r="D64" s="97"/>
      <c r="E64" s="114"/>
      <c r="F64" s="97"/>
      <c r="G64" s="39"/>
    </row>
    <row r="65" spans="1:7" x14ac:dyDescent="0.25">
      <c r="A65" s="41"/>
      <c r="B65" s="41" t="s">
        <v>445</v>
      </c>
      <c r="C65" s="41" t="s">
        <v>435</v>
      </c>
      <c r="D65" s="41" t="s">
        <v>436</v>
      </c>
      <c r="E65" s="41"/>
      <c r="F65" s="41" t="s">
        <v>1851</v>
      </c>
      <c r="G65" s="41"/>
    </row>
    <row r="66" spans="1:7" x14ac:dyDescent="0.25">
      <c r="A66" s="22" t="s">
        <v>1256</v>
      </c>
      <c r="B66" s="91" t="s">
        <v>447</v>
      </c>
      <c r="C66" s="96">
        <f>SUM(C67:C93)</f>
        <v>0</v>
      </c>
      <c r="D66" s="96">
        <f>SUM(D67:D93)</f>
        <v>0</v>
      </c>
      <c r="E66" s="97"/>
      <c r="F66" s="96">
        <f>SUM(F67:F93)</f>
        <v>0</v>
      </c>
      <c r="G66" s="39"/>
    </row>
    <row r="67" spans="1:7" x14ac:dyDescent="0.25">
      <c r="A67" s="22" t="s">
        <v>1257</v>
      </c>
      <c r="B67" s="22" t="s">
        <v>449</v>
      </c>
      <c r="C67" s="151"/>
      <c r="D67" s="151"/>
      <c r="E67" s="97"/>
      <c r="F67" s="151"/>
      <c r="G67" s="39"/>
    </row>
    <row r="68" spans="1:7" x14ac:dyDescent="0.25">
      <c r="A68" s="22" t="s">
        <v>1258</v>
      </c>
      <c r="B68" s="22" t="s">
        <v>451</v>
      </c>
      <c r="C68" s="151"/>
      <c r="D68" s="151"/>
      <c r="E68" s="97"/>
      <c r="F68" s="151"/>
      <c r="G68" s="39"/>
    </row>
    <row r="69" spans="1:7" x14ac:dyDescent="0.25">
      <c r="A69" s="22" t="s">
        <v>1259</v>
      </c>
      <c r="B69" s="22" t="s">
        <v>453</v>
      </c>
      <c r="C69" s="151"/>
      <c r="D69" s="151"/>
      <c r="E69" s="97"/>
      <c r="F69" s="151"/>
      <c r="G69" s="39"/>
    </row>
    <row r="70" spans="1:7" x14ac:dyDescent="0.25">
      <c r="A70" s="22" t="s">
        <v>1260</v>
      </c>
      <c r="B70" s="22" t="s">
        <v>455</v>
      </c>
      <c r="C70" s="151"/>
      <c r="D70" s="151"/>
      <c r="E70" s="97"/>
      <c r="F70" s="151"/>
      <c r="G70" s="39"/>
    </row>
    <row r="71" spans="1:7" x14ac:dyDescent="0.25">
      <c r="A71" s="22" t="s">
        <v>1261</v>
      </c>
      <c r="B71" s="22" t="s">
        <v>457</v>
      </c>
      <c r="C71" s="151"/>
      <c r="D71" s="151"/>
      <c r="E71" s="97"/>
      <c r="F71" s="151"/>
      <c r="G71" s="39"/>
    </row>
    <row r="72" spans="1:7" x14ac:dyDescent="0.25">
      <c r="A72" s="22" t="s">
        <v>1262</v>
      </c>
      <c r="B72" s="22" t="s">
        <v>1852</v>
      </c>
      <c r="C72" s="151"/>
      <c r="D72" s="151"/>
      <c r="E72" s="97"/>
      <c r="F72" s="151"/>
      <c r="G72" s="39"/>
    </row>
    <row r="73" spans="1:7" x14ac:dyDescent="0.25">
      <c r="A73" s="22" t="s">
        <v>1263</v>
      </c>
      <c r="B73" s="22" t="s">
        <v>460</v>
      </c>
      <c r="C73" s="151"/>
      <c r="D73" s="151"/>
      <c r="E73" s="97"/>
      <c r="F73" s="151"/>
      <c r="G73" s="39"/>
    </row>
    <row r="74" spans="1:7" x14ac:dyDescent="0.25">
      <c r="A74" s="22" t="s">
        <v>1264</v>
      </c>
      <c r="B74" s="22" t="s">
        <v>462</v>
      </c>
      <c r="C74" s="151"/>
      <c r="D74" s="151"/>
      <c r="E74" s="97"/>
      <c r="F74" s="151"/>
      <c r="G74" s="39"/>
    </row>
    <row r="75" spans="1:7" x14ac:dyDescent="0.25">
      <c r="A75" s="22" t="s">
        <v>1265</v>
      </c>
      <c r="B75" s="22" t="s">
        <v>464</v>
      </c>
      <c r="C75" s="151"/>
      <c r="D75" s="151"/>
      <c r="E75" s="97"/>
      <c r="F75" s="151"/>
      <c r="G75" s="39"/>
    </row>
    <row r="76" spans="1:7" x14ac:dyDescent="0.25">
      <c r="A76" s="22" t="s">
        <v>1266</v>
      </c>
      <c r="B76" s="22" t="s">
        <v>466</v>
      </c>
      <c r="C76" s="151"/>
      <c r="D76" s="151"/>
      <c r="E76" s="97"/>
      <c r="F76" s="151"/>
      <c r="G76" s="39"/>
    </row>
    <row r="77" spans="1:7" x14ac:dyDescent="0.25">
      <c r="A77" s="22" t="s">
        <v>1267</v>
      </c>
      <c r="B77" s="22" t="s">
        <v>468</v>
      </c>
      <c r="C77" s="151"/>
      <c r="D77" s="151"/>
      <c r="E77" s="97"/>
      <c r="F77" s="151"/>
      <c r="G77" s="39"/>
    </row>
    <row r="78" spans="1:7" x14ac:dyDescent="0.25">
      <c r="A78" s="22" t="s">
        <v>1268</v>
      </c>
      <c r="B78" s="22" t="s">
        <v>470</v>
      </c>
      <c r="C78" s="151"/>
      <c r="D78" s="151"/>
      <c r="E78" s="97"/>
      <c r="F78" s="151"/>
      <c r="G78" s="39"/>
    </row>
    <row r="79" spans="1:7" x14ac:dyDescent="0.25">
      <c r="A79" s="22" t="s">
        <v>1269</v>
      </c>
      <c r="B79" s="22" t="s">
        <v>472</v>
      </c>
      <c r="C79" s="151"/>
      <c r="D79" s="151"/>
      <c r="E79" s="97"/>
      <c r="F79" s="151"/>
      <c r="G79" s="39"/>
    </row>
    <row r="80" spans="1:7" x14ac:dyDescent="0.25">
      <c r="A80" s="22" t="s">
        <v>1270</v>
      </c>
      <c r="B80" s="22" t="s">
        <v>474</v>
      </c>
      <c r="C80" s="151"/>
      <c r="D80" s="151"/>
      <c r="E80" s="97"/>
      <c r="F80" s="151"/>
      <c r="G80" s="39"/>
    </row>
    <row r="81" spans="1:7" x14ac:dyDescent="0.25">
      <c r="A81" s="22" t="s">
        <v>1271</v>
      </c>
      <c r="B81" s="22" t="s">
        <v>476</v>
      </c>
      <c r="C81" s="151"/>
      <c r="D81" s="151"/>
      <c r="E81" s="97"/>
      <c r="F81" s="151"/>
      <c r="G81" s="39"/>
    </row>
    <row r="82" spans="1:7" x14ac:dyDescent="0.25">
      <c r="A82" s="22" t="s">
        <v>1272</v>
      </c>
      <c r="B82" s="22" t="s">
        <v>3</v>
      </c>
      <c r="C82" s="151"/>
      <c r="D82" s="151"/>
      <c r="E82" s="97"/>
      <c r="F82" s="151"/>
      <c r="G82" s="39"/>
    </row>
    <row r="83" spans="1:7" x14ac:dyDescent="0.25">
      <c r="A83" s="22" t="s">
        <v>1273</v>
      </c>
      <c r="B83" s="22" t="s">
        <v>479</v>
      </c>
      <c r="C83" s="151"/>
      <c r="D83" s="151"/>
      <c r="E83" s="97"/>
      <c r="F83" s="151"/>
      <c r="G83" s="39"/>
    </row>
    <row r="84" spans="1:7" x14ac:dyDescent="0.25">
      <c r="A84" s="22" t="s">
        <v>1274</v>
      </c>
      <c r="B84" s="22" t="s">
        <v>481</v>
      </c>
      <c r="C84" s="151"/>
      <c r="D84" s="151"/>
      <c r="E84" s="97"/>
      <c r="F84" s="151"/>
      <c r="G84" s="39"/>
    </row>
    <row r="85" spans="1:7" x14ac:dyDescent="0.25">
      <c r="A85" s="22" t="s">
        <v>1275</v>
      </c>
      <c r="B85" s="22" t="s">
        <v>483</v>
      </c>
      <c r="C85" s="151"/>
      <c r="D85" s="151"/>
      <c r="E85" s="97"/>
      <c r="F85" s="151"/>
      <c r="G85" s="39"/>
    </row>
    <row r="86" spans="1:7" x14ac:dyDescent="0.25">
      <c r="A86" s="22" t="s">
        <v>1276</v>
      </c>
      <c r="B86" s="22" t="s">
        <v>485</v>
      </c>
      <c r="C86" s="151"/>
      <c r="D86" s="151"/>
      <c r="E86" s="97"/>
      <c r="F86" s="151"/>
      <c r="G86" s="39"/>
    </row>
    <row r="87" spans="1:7" x14ac:dyDescent="0.25">
      <c r="A87" s="22" t="s">
        <v>1277</v>
      </c>
      <c r="B87" s="22" t="s">
        <v>487</v>
      </c>
      <c r="C87" s="151"/>
      <c r="D87" s="151"/>
      <c r="E87" s="97"/>
      <c r="F87" s="151"/>
      <c r="G87" s="39"/>
    </row>
    <row r="88" spans="1:7" x14ac:dyDescent="0.25">
      <c r="A88" s="22" t="s">
        <v>1278</v>
      </c>
      <c r="B88" s="22" t="s">
        <v>489</v>
      </c>
      <c r="C88" s="151"/>
      <c r="D88" s="151"/>
      <c r="E88" s="97"/>
      <c r="F88" s="151"/>
      <c r="G88" s="39"/>
    </row>
    <row r="89" spans="1:7" x14ac:dyDescent="0.25">
      <c r="A89" s="22" t="s">
        <v>1279</v>
      </c>
      <c r="B89" s="22" t="s">
        <v>491</v>
      </c>
      <c r="C89" s="151"/>
      <c r="D89" s="151"/>
      <c r="E89" s="97"/>
      <c r="F89" s="151"/>
      <c r="G89" s="39"/>
    </row>
    <row r="90" spans="1:7" x14ac:dyDescent="0.25">
      <c r="A90" s="22" t="s">
        <v>1280</v>
      </c>
      <c r="B90" s="22" t="s">
        <v>493</v>
      </c>
      <c r="C90" s="151"/>
      <c r="D90" s="151"/>
      <c r="E90" s="97"/>
      <c r="F90" s="151"/>
      <c r="G90" s="39"/>
    </row>
    <row r="91" spans="1:7" x14ac:dyDescent="0.25">
      <c r="A91" s="22" t="s">
        <v>1281</v>
      </c>
      <c r="B91" s="22" t="s">
        <v>495</v>
      </c>
      <c r="C91" s="151"/>
      <c r="D91" s="151"/>
      <c r="E91" s="97"/>
      <c r="F91" s="151"/>
      <c r="G91" s="39"/>
    </row>
    <row r="92" spans="1:7" x14ac:dyDescent="0.25">
      <c r="A92" s="22" t="s">
        <v>1282</v>
      </c>
      <c r="B92" s="22" t="s">
        <v>497</v>
      </c>
      <c r="C92" s="151"/>
      <c r="D92" s="151"/>
      <c r="E92" s="97"/>
      <c r="F92" s="151"/>
      <c r="G92" s="39"/>
    </row>
    <row r="93" spans="1:7" x14ac:dyDescent="0.25">
      <c r="A93" s="22" t="s">
        <v>1283</v>
      </c>
      <c r="B93" s="22" t="s">
        <v>6</v>
      </c>
      <c r="C93" s="151"/>
      <c r="D93" s="151"/>
      <c r="E93" s="97"/>
      <c r="F93" s="151"/>
      <c r="G93" s="39"/>
    </row>
    <row r="94" spans="1:7" x14ac:dyDescent="0.25">
      <c r="A94" s="22" t="s">
        <v>1284</v>
      </c>
      <c r="B94" s="91" t="s">
        <v>262</v>
      </c>
      <c r="C94" s="96">
        <f>SUM(C95:C97)</f>
        <v>0</v>
      </c>
      <c r="D94" s="96">
        <f>SUM(D95:D97)</f>
        <v>0</v>
      </c>
      <c r="E94" s="96"/>
      <c r="F94" s="96">
        <f>SUM(F95:F97)</f>
        <v>0</v>
      </c>
      <c r="G94" s="39"/>
    </row>
    <row r="95" spans="1:7" x14ac:dyDescent="0.25">
      <c r="A95" s="22" t="s">
        <v>1285</v>
      </c>
      <c r="B95" s="22" t="s">
        <v>503</v>
      </c>
      <c r="C95" s="151"/>
      <c r="D95" s="151"/>
      <c r="E95" s="97"/>
      <c r="F95" s="151"/>
      <c r="G95" s="39"/>
    </row>
    <row r="96" spans="1:7" x14ac:dyDescent="0.25">
      <c r="A96" s="22" t="s">
        <v>1286</v>
      </c>
      <c r="B96" s="22" t="s">
        <v>505</v>
      </c>
      <c r="C96" s="151"/>
      <c r="D96" s="151"/>
      <c r="E96" s="97"/>
      <c r="F96" s="151"/>
      <c r="G96" s="39"/>
    </row>
    <row r="97" spans="1:7" x14ac:dyDescent="0.25">
      <c r="A97" s="22" t="s">
        <v>1287</v>
      </c>
      <c r="B97" s="22" t="s">
        <v>2</v>
      </c>
      <c r="C97" s="151"/>
      <c r="D97" s="151"/>
      <c r="E97" s="97"/>
      <c r="F97" s="151"/>
      <c r="G97" s="39"/>
    </row>
    <row r="98" spans="1:7" x14ac:dyDescent="0.25">
      <c r="A98" s="22" t="s">
        <v>1288</v>
      </c>
      <c r="B98" s="91" t="s">
        <v>92</v>
      </c>
      <c r="C98" s="96">
        <f>SUM(C99:C109)</f>
        <v>0</v>
      </c>
      <c r="D98" s="96">
        <f>SUM(D99:D109)</f>
        <v>0</v>
      </c>
      <c r="E98" s="96"/>
      <c r="F98" s="96">
        <f>SUM(F99:F109)</f>
        <v>0</v>
      </c>
      <c r="G98" s="39"/>
    </row>
    <row r="99" spans="1:7" x14ac:dyDescent="0.25">
      <c r="A99" s="22" t="s">
        <v>1289</v>
      </c>
      <c r="B99" s="39" t="s">
        <v>264</v>
      </c>
      <c r="C99" s="151"/>
      <c r="D99" s="151"/>
      <c r="E99" s="97"/>
      <c r="F99" s="151"/>
      <c r="G99" s="39"/>
    </row>
    <row r="100" spans="1:7" x14ac:dyDescent="0.25">
      <c r="A100" s="22" t="s">
        <v>1290</v>
      </c>
      <c r="B100" s="22" t="s">
        <v>500</v>
      </c>
      <c r="C100" s="151"/>
      <c r="D100" s="151"/>
      <c r="E100" s="97"/>
      <c r="F100" s="151"/>
      <c r="G100" s="39"/>
    </row>
    <row r="101" spans="1:7" x14ac:dyDescent="0.25">
      <c r="A101" s="22" t="s">
        <v>1291</v>
      </c>
      <c r="B101" s="39" t="s">
        <v>266</v>
      </c>
      <c r="C101" s="151"/>
      <c r="D101" s="151"/>
      <c r="E101" s="97"/>
      <c r="F101" s="151"/>
      <c r="G101" s="39"/>
    </row>
    <row r="102" spans="1:7" x14ac:dyDescent="0.25">
      <c r="A102" s="22" t="s">
        <v>1292</v>
      </c>
      <c r="B102" s="39" t="s">
        <v>268</v>
      </c>
      <c r="C102" s="151"/>
      <c r="D102" s="151"/>
      <c r="E102" s="97"/>
      <c r="F102" s="151"/>
      <c r="G102" s="39"/>
    </row>
    <row r="103" spans="1:7" x14ac:dyDescent="0.25">
      <c r="A103" s="22" t="s">
        <v>1293</v>
      </c>
      <c r="B103" s="39" t="s">
        <v>12</v>
      </c>
      <c r="C103" s="151"/>
      <c r="D103" s="151"/>
      <c r="E103" s="97"/>
      <c r="F103" s="151"/>
      <c r="G103" s="39"/>
    </row>
    <row r="104" spans="1:7" x14ac:dyDescent="0.25">
      <c r="A104" s="22" t="s">
        <v>1294</v>
      </c>
      <c r="B104" s="39" t="s">
        <v>271</v>
      </c>
      <c r="C104" s="151"/>
      <c r="D104" s="151"/>
      <c r="E104" s="97"/>
      <c r="F104" s="151"/>
      <c r="G104" s="39"/>
    </row>
    <row r="105" spans="1:7" x14ac:dyDescent="0.25">
      <c r="A105" s="22" t="s">
        <v>1295</v>
      </c>
      <c r="B105" s="39" t="s">
        <v>273</v>
      </c>
      <c r="C105" s="151"/>
      <c r="D105" s="151"/>
      <c r="E105" s="97"/>
      <c r="F105" s="151"/>
      <c r="G105" s="39"/>
    </row>
    <row r="106" spans="1:7" x14ac:dyDescent="0.25">
      <c r="A106" s="22" t="s">
        <v>1296</v>
      </c>
      <c r="B106" s="39" t="s">
        <v>275</v>
      </c>
      <c r="C106" s="151"/>
      <c r="D106" s="151"/>
      <c r="E106" s="97"/>
      <c r="F106" s="151"/>
      <c r="G106" s="39"/>
    </row>
    <row r="107" spans="1:7" x14ac:dyDescent="0.25">
      <c r="A107" s="22" t="s">
        <v>1297</v>
      </c>
      <c r="B107" s="39" t="s">
        <v>277</v>
      </c>
      <c r="C107" s="151"/>
      <c r="D107" s="151"/>
      <c r="E107" s="97"/>
      <c r="F107" s="151"/>
      <c r="G107" s="39"/>
    </row>
    <row r="108" spans="1:7" x14ac:dyDescent="0.25">
      <c r="A108" s="22" t="s">
        <v>1298</v>
      </c>
      <c r="B108" s="39" t="s">
        <v>279</v>
      </c>
      <c r="C108" s="151"/>
      <c r="D108" s="151"/>
      <c r="E108" s="97"/>
      <c r="F108" s="151"/>
      <c r="G108" s="39"/>
    </row>
    <row r="109" spans="1:7" x14ac:dyDescent="0.25">
      <c r="A109" s="22" t="s">
        <v>1299</v>
      </c>
      <c r="B109" s="39" t="s">
        <v>92</v>
      </c>
      <c r="C109" s="151"/>
      <c r="D109" s="151"/>
      <c r="E109" s="97"/>
      <c r="F109" s="151"/>
      <c r="G109" s="39"/>
    </row>
    <row r="110" spans="1:7" x14ac:dyDescent="0.25">
      <c r="A110" s="22" t="s">
        <v>1572</v>
      </c>
      <c r="B110" s="148" t="s">
        <v>96</v>
      </c>
      <c r="C110" s="151"/>
      <c r="D110" s="151"/>
      <c r="E110" s="97"/>
      <c r="F110" s="151"/>
      <c r="G110" s="39"/>
    </row>
    <row r="111" spans="1:7" x14ac:dyDescent="0.25">
      <c r="A111" s="22" t="s">
        <v>1573</v>
      </c>
      <c r="B111" s="148" t="s">
        <v>96</v>
      </c>
      <c r="C111" s="151"/>
      <c r="D111" s="151"/>
      <c r="E111" s="97"/>
      <c r="F111" s="151"/>
      <c r="G111" s="39"/>
    </row>
    <row r="112" spans="1:7" x14ac:dyDescent="0.25">
      <c r="A112" s="22" t="s">
        <v>1574</v>
      </c>
      <c r="B112" s="148" t="s">
        <v>96</v>
      </c>
      <c r="C112" s="151"/>
      <c r="D112" s="151"/>
      <c r="E112" s="97"/>
      <c r="F112" s="151"/>
      <c r="G112" s="39"/>
    </row>
    <row r="113" spans="1:7" x14ac:dyDescent="0.25">
      <c r="A113" s="22" t="s">
        <v>1575</v>
      </c>
      <c r="B113" s="148" t="s">
        <v>96</v>
      </c>
      <c r="C113" s="151"/>
      <c r="D113" s="151"/>
      <c r="E113" s="97"/>
      <c r="F113" s="151"/>
      <c r="G113" s="39"/>
    </row>
    <row r="114" spans="1:7" x14ac:dyDescent="0.25">
      <c r="A114" s="22" t="s">
        <v>1576</v>
      </c>
      <c r="B114" s="148" t="s">
        <v>96</v>
      </c>
      <c r="C114" s="151"/>
      <c r="D114" s="151"/>
      <c r="E114" s="97"/>
      <c r="F114" s="151"/>
      <c r="G114" s="39"/>
    </row>
    <row r="115" spans="1:7" x14ac:dyDescent="0.25">
      <c r="A115" s="22" t="s">
        <v>1577</v>
      </c>
      <c r="B115" s="148" t="s">
        <v>96</v>
      </c>
      <c r="C115" s="151"/>
      <c r="D115" s="151"/>
      <c r="E115" s="97"/>
      <c r="F115" s="151"/>
      <c r="G115" s="39"/>
    </row>
    <row r="116" spans="1:7" x14ac:dyDescent="0.25">
      <c r="A116" s="22" t="s">
        <v>1578</v>
      </c>
      <c r="B116" s="148" t="s">
        <v>96</v>
      </c>
      <c r="C116" s="151"/>
      <c r="D116" s="151"/>
      <c r="E116" s="97"/>
      <c r="F116" s="151"/>
      <c r="G116" s="39"/>
    </row>
    <row r="117" spans="1:7" x14ac:dyDescent="0.25">
      <c r="A117" s="22" t="s">
        <v>1579</v>
      </c>
      <c r="B117" s="148" t="s">
        <v>96</v>
      </c>
      <c r="C117" s="151"/>
      <c r="D117" s="151"/>
      <c r="E117" s="97"/>
      <c r="F117" s="151"/>
      <c r="G117" s="39"/>
    </row>
    <row r="118" spans="1:7" x14ac:dyDescent="0.25">
      <c r="A118" s="22" t="s">
        <v>1580</v>
      </c>
      <c r="B118" s="148" t="s">
        <v>96</v>
      </c>
      <c r="C118" s="151"/>
      <c r="D118" s="151"/>
      <c r="E118" s="97"/>
      <c r="F118" s="151"/>
      <c r="G118" s="39"/>
    </row>
    <row r="119" spans="1:7" x14ac:dyDescent="0.25">
      <c r="A119" s="22" t="s">
        <v>1581</v>
      </c>
      <c r="B119" s="148" t="s">
        <v>96</v>
      </c>
      <c r="C119" s="151"/>
      <c r="D119" s="151"/>
      <c r="E119" s="97"/>
      <c r="F119" s="151"/>
      <c r="G119" s="39"/>
    </row>
    <row r="120" spans="1:7" x14ac:dyDescent="0.25">
      <c r="A120" s="41"/>
      <c r="B120" s="41" t="s">
        <v>1135</v>
      </c>
      <c r="C120" s="41" t="s">
        <v>435</v>
      </c>
      <c r="D120" s="41" t="s">
        <v>436</v>
      </c>
      <c r="E120" s="41"/>
      <c r="F120" s="41" t="s">
        <v>403</v>
      </c>
      <c r="G120" s="41"/>
    </row>
    <row r="121" spans="1:7" x14ac:dyDescent="0.25">
      <c r="A121" s="22" t="s">
        <v>1300</v>
      </c>
      <c r="B121" s="146" t="s">
        <v>528</v>
      </c>
      <c r="C121" s="151"/>
      <c r="D121" s="151"/>
      <c r="E121" s="97"/>
      <c r="F121" s="151"/>
      <c r="G121" s="39"/>
    </row>
    <row r="122" spans="1:7" x14ac:dyDescent="0.25">
      <c r="A122" s="22" t="s">
        <v>1301</v>
      </c>
      <c r="B122" s="146" t="s">
        <v>528</v>
      </c>
      <c r="C122" s="151"/>
      <c r="D122" s="151"/>
      <c r="E122" s="97"/>
      <c r="F122" s="151"/>
      <c r="G122" s="39"/>
    </row>
    <row r="123" spans="1:7" x14ac:dyDescent="0.25">
      <c r="A123" s="22" t="s">
        <v>1302</v>
      </c>
      <c r="B123" s="146" t="s">
        <v>528</v>
      </c>
      <c r="C123" s="151"/>
      <c r="D123" s="151"/>
      <c r="E123" s="97"/>
      <c r="F123" s="151"/>
      <c r="G123" s="39"/>
    </row>
    <row r="124" spans="1:7" x14ac:dyDescent="0.25">
      <c r="A124" s="22" t="s">
        <v>1303</v>
      </c>
      <c r="B124" s="146" t="s">
        <v>528</v>
      </c>
      <c r="C124" s="151"/>
      <c r="D124" s="151"/>
      <c r="E124" s="97"/>
      <c r="F124" s="151"/>
      <c r="G124" s="39"/>
    </row>
    <row r="125" spans="1:7" x14ac:dyDescent="0.25">
      <c r="A125" s="22" t="s">
        <v>1304</v>
      </c>
      <c r="B125" s="146" t="s">
        <v>528</v>
      </c>
      <c r="C125" s="151"/>
      <c r="D125" s="151"/>
      <c r="E125" s="97"/>
      <c r="F125" s="151"/>
      <c r="G125" s="39"/>
    </row>
    <row r="126" spans="1:7" x14ac:dyDescent="0.25">
      <c r="A126" s="22" t="s">
        <v>1305</v>
      </c>
      <c r="B126" s="146" t="s">
        <v>528</v>
      </c>
      <c r="C126" s="151"/>
      <c r="D126" s="151"/>
      <c r="E126" s="97"/>
      <c r="F126" s="151"/>
      <c r="G126" s="39"/>
    </row>
    <row r="127" spans="1:7" x14ac:dyDescent="0.25">
      <c r="A127" s="22" t="s">
        <v>1306</v>
      </c>
      <c r="B127" s="146" t="s">
        <v>528</v>
      </c>
      <c r="C127" s="151"/>
      <c r="D127" s="151"/>
      <c r="E127" s="97"/>
      <c r="F127" s="151"/>
      <c r="G127" s="39"/>
    </row>
    <row r="128" spans="1:7" x14ac:dyDescent="0.25">
      <c r="A128" s="22" t="s">
        <v>1307</v>
      </c>
      <c r="B128" s="146" t="s">
        <v>528</v>
      </c>
      <c r="C128" s="151"/>
      <c r="D128" s="151"/>
      <c r="E128" s="97"/>
      <c r="F128" s="151"/>
      <c r="G128" s="39"/>
    </row>
    <row r="129" spans="1:7" x14ac:dyDescent="0.25">
      <c r="A129" s="22" t="s">
        <v>1308</v>
      </c>
      <c r="B129" s="146" t="s">
        <v>528</v>
      </c>
      <c r="C129" s="151"/>
      <c r="D129" s="151"/>
      <c r="E129" s="97"/>
      <c r="F129" s="151"/>
      <c r="G129" s="39"/>
    </row>
    <row r="130" spans="1:7" x14ac:dyDescent="0.25">
      <c r="A130" s="22" t="s">
        <v>1309</v>
      </c>
      <c r="B130" s="146" t="s">
        <v>528</v>
      </c>
      <c r="C130" s="151"/>
      <c r="D130" s="151"/>
      <c r="E130" s="97"/>
      <c r="F130" s="151"/>
      <c r="G130" s="39"/>
    </row>
    <row r="131" spans="1:7" x14ac:dyDescent="0.25">
      <c r="A131" s="22" t="s">
        <v>1310</v>
      </c>
      <c r="B131" s="146" t="s">
        <v>528</v>
      </c>
      <c r="C131" s="151"/>
      <c r="D131" s="151"/>
      <c r="E131" s="97"/>
      <c r="F131" s="151"/>
      <c r="G131" s="39"/>
    </row>
    <row r="132" spans="1:7" x14ac:dyDescent="0.25">
      <c r="A132" s="22" t="s">
        <v>1311</v>
      </c>
      <c r="B132" s="146" t="s">
        <v>528</v>
      </c>
      <c r="C132" s="151"/>
      <c r="D132" s="151"/>
      <c r="E132" s="97"/>
      <c r="F132" s="151"/>
      <c r="G132" s="39"/>
    </row>
    <row r="133" spans="1:7" x14ac:dyDescent="0.25">
      <c r="A133" s="22" t="s">
        <v>1312</v>
      </c>
      <c r="B133" s="146" t="s">
        <v>528</v>
      </c>
      <c r="C133" s="151"/>
      <c r="D133" s="151"/>
      <c r="E133" s="97"/>
      <c r="F133" s="151"/>
      <c r="G133" s="39"/>
    </row>
    <row r="134" spans="1:7" x14ac:dyDescent="0.25">
      <c r="A134" s="22" t="s">
        <v>1313</v>
      </c>
      <c r="B134" s="146" t="s">
        <v>528</v>
      </c>
      <c r="C134" s="151"/>
      <c r="D134" s="151"/>
      <c r="E134" s="97"/>
      <c r="F134" s="151"/>
      <c r="G134" s="39"/>
    </row>
    <row r="135" spans="1:7" x14ac:dyDescent="0.25">
      <c r="A135" s="22" t="s">
        <v>1314</v>
      </c>
      <c r="B135" s="146" t="s">
        <v>528</v>
      </c>
      <c r="C135" s="151"/>
      <c r="D135" s="151"/>
      <c r="E135" s="97"/>
      <c r="F135" s="151"/>
      <c r="G135" s="39"/>
    </row>
    <row r="136" spans="1:7" x14ac:dyDescent="0.25">
      <c r="A136" s="22" t="s">
        <v>1315</v>
      </c>
      <c r="B136" s="146" t="s">
        <v>528</v>
      </c>
      <c r="C136" s="151"/>
      <c r="D136" s="151"/>
      <c r="E136" s="97"/>
      <c r="F136" s="151"/>
      <c r="G136" s="39"/>
    </row>
    <row r="137" spans="1:7" x14ac:dyDescent="0.25">
      <c r="A137" s="22" t="s">
        <v>1316</v>
      </c>
      <c r="B137" s="146" t="s">
        <v>528</v>
      </c>
      <c r="C137" s="151"/>
      <c r="D137" s="151"/>
      <c r="E137" s="97"/>
      <c r="F137" s="151"/>
      <c r="G137" s="39"/>
    </row>
    <row r="138" spans="1:7" x14ac:dyDescent="0.25">
      <c r="A138" s="22" t="s">
        <v>1317</v>
      </c>
      <c r="B138" s="146" t="s">
        <v>528</v>
      </c>
      <c r="C138" s="151"/>
      <c r="D138" s="151"/>
      <c r="E138" s="97"/>
      <c r="F138" s="151"/>
      <c r="G138" s="39"/>
    </row>
    <row r="139" spans="1:7" x14ac:dyDescent="0.25">
      <c r="A139" s="22" t="s">
        <v>1318</v>
      </c>
      <c r="B139" s="146" t="s">
        <v>528</v>
      </c>
      <c r="C139" s="151"/>
      <c r="D139" s="151"/>
      <c r="E139" s="97"/>
      <c r="F139" s="151"/>
      <c r="G139" s="39"/>
    </row>
    <row r="140" spans="1:7" x14ac:dyDescent="0.25">
      <c r="A140" s="22" t="s">
        <v>1319</v>
      </c>
      <c r="B140" s="146" t="s">
        <v>528</v>
      </c>
      <c r="C140" s="151"/>
      <c r="D140" s="151"/>
      <c r="E140" s="97"/>
      <c r="F140" s="151"/>
      <c r="G140" s="39"/>
    </row>
    <row r="141" spans="1:7" x14ac:dyDescent="0.25">
      <c r="A141" s="22" t="s">
        <v>1320</v>
      </c>
      <c r="B141" s="146" t="s">
        <v>528</v>
      </c>
      <c r="C141" s="151"/>
      <c r="D141" s="151"/>
      <c r="E141" s="97"/>
      <c r="F141" s="151"/>
      <c r="G141" s="39"/>
    </row>
    <row r="142" spans="1:7" x14ac:dyDescent="0.25">
      <c r="A142" s="22" t="s">
        <v>1321</v>
      </c>
      <c r="B142" s="146" t="s">
        <v>528</v>
      </c>
      <c r="C142" s="151"/>
      <c r="D142" s="151"/>
      <c r="E142" s="97"/>
      <c r="F142" s="151"/>
      <c r="G142" s="39"/>
    </row>
    <row r="143" spans="1:7" x14ac:dyDescent="0.25">
      <c r="A143" s="22" t="s">
        <v>1322</v>
      </c>
      <c r="B143" s="146" t="s">
        <v>528</v>
      </c>
      <c r="C143" s="151"/>
      <c r="D143" s="151"/>
      <c r="E143" s="97"/>
      <c r="F143" s="151"/>
      <c r="G143" s="39"/>
    </row>
    <row r="144" spans="1:7" x14ac:dyDescent="0.25">
      <c r="A144" s="22" t="s">
        <v>1323</v>
      </c>
      <c r="B144" s="146" t="s">
        <v>528</v>
      </c>
      <c r="C144" s="151"/>
      <c r="D144" s="151"/>
      <c r="E144" s="97"/>
      <c r="F144" s="151"/>
      <c r="G144" s="39"/>
    </row>
    <row r="145" spans="1:7" x14ac:dyDescent="0.25">
      <c r="A145" s="22" t="s">
        <v>1324</v>
      </c>
      <c r="B145" s="146" t="s">
        <v>528</v>
      </c>
      <c r="C145" s="151"/>
      <c r="D145" s="151"/>
      <c r="E145" s="97"/>
      <c r="F145" s="151"/>
      <c r="G145" s="39"/>
    </row>
    <row r="146" spans="1:7" x14ac:dyDescent="0.25">
      <c r="A146" s="22" t="s">
        <v>1325</v>
      </c>
      <c r="B146" s="146" t="s">
        <v>528</v>
      </c>
      <c r="C146" s="151"/>
      <c r="D146" s="151"/>
      <c r="E146" s="97"/>
      <c r="F146" s="151"/>
      <c r="G146" s="39"/>
    </row>
    <row r="147" spans="1:7" x14ac:dyDescent="0.25">
      <c r="A147" s="22" t="s">
        <v>1326</v>
      </c>
      <c r="B147" s="146" t="s">
        <v>528</v>
      </c>
      <c r="C147" s="151"/>
      <c r="D147" s="151"/>
      <c r="E147" s="97"/>
      <c r="F147" s="151"/>
      <c r="G147" s="39"/>
    </row>
    <row r="148" spans="1:7" x14ac:dyDescent="0.25">
      <c r="A148" s="22" t="s">
        <v>1327</v>
      </c>
      <c r="B148" s="146" t="s">
        <v>528</v>
      </c>
      <c r="C148" s="151"/>
      <c r="D148" s="151"/>
      <c r="E148" s="97"/>
      <c r="F148" s="151"/>
      <c r="G148" s="39"/>
    </row>
    <row r="149" spans="1:7" x14ac:dyDescent="0.25">
      <c r="A149" s="22" t="s">
        <v>1328</v>
      </c>
      <c r="B149" s="146" t="s">
        <v>528</v>
      </c>
      <c r="C149" s="151"/>
      <c r="D149" s="151"/>
      <c r="E149" s="97"/>
      <c r="F149" s="151"/>
      <c r="G149" s="39"/>
    </row>
    <row r="150" spans="1:7" x14ac:dyDescent="0.25">
      <c r="A150" s="22" t="s">
        <v>1329</v>
      </c>
      <c r="B150" s="146" t="s">
        <v>528</v>
      </c>
      <c r="C150" s="151"/>
      <c r="D150" s="151"/>
      <c r="E150" s="97"/>
      <c r="F150" s="151"/>
      <c r="G150" s="39"/>
    </row>
    <row r="151" spans="1:7" x14ac:dyDescent="0.25">
      <c r="A151" s="22" t="s">
        <v>1330</v>
      </c>
      <c r="B151" s="146" t="s">
        <v>528</v>
      </c>
      <c r="C151" s="151"/>
      <c r="D151" s="151"/>
      <c r="E151" s="97"/>
      <c r="F151" s="151"/>
      <c r="G151" s="39"/>
    </row>
    <row r="152" spans="1:7" x14ac:dyDescent="0.25">
      <c r="A152" s="22" t="s">
        <v>1331</v>
      </c>
      <c r="B152" s="146" t="s">
        <v>528</v>
      </c>
      <c r="C152" s="151"/>
      <c r="D152" s="151"/>
      <c r="E152" s="97"/>
      <c r="F152" s="151"/>
      <c r="G152" s="39"/>
    </row>
    <row r="153" spans="1:7" x14ac:dyDescent="0.25">
      <c r="A153" s="22" t="s">
        <v>1332</v>
      </c>
      <c r="B153" s="146" t="s">
        <v>528</v>
      </c>
      <c r="C153" s="151"/>
      <c r="D153" s="151"/>
      <c r="E153" s="97"/>
      <c r="F153" s="151"/>
      <c r="G153" s="39"/>
    </row>
    <row r="154" spans="1:7" x14ac:dyDescent="0.25">
      <c r="A154" s="22" t="s">
        <v>1333</v>
      </c>
      <c r="B154" s="146" t="s">
        <v>528</v>
      </c>
      <c r="C154" s="151"/>
      <c r="D154" s="151"/>
      <c r="E154" s="97"/>
      <c r="F154" s="151"/>
      <c r="G154" s="39"/>
    </row>
    <row r="155" spans="1:7" x14ac:dyDescent="0.25">
      <c r="A155" s="22" t="s">
        <v>1334</v>
      </c>
      <c r="B155" s="146" t="s">
        <v>528</v>
      </c>
      <c r="C155" s="151"/>
      <c r="D155" s="151"/>
      <c r="E155" s="97"/>
      <c r="F155" s="151"/>
      <c r="G155" s="39"/>
    </row>
    <row r="156" spans="1:7" x14ac:dyDescent="0.25">
      <c r="A156" s="22" t="s">
        <v>1335</v>
      </c>
      <c r="B156" s="146" t="s">
        <v>528</v>
      </c>
      <c r="C156" s="151"/>
      <c r="D156" s="151"/>
      <c r="E156" s="97"/>
      <c r="F156" s="151"/>
      <c r="G156" s="39"/>
    </row>
    <row r="157" spans="1:7" x14ac:dyDescent="0.25">
      <c r="A157" s="22" t="s">
        <v>1336</v>
      </c>
      <c r="B157" s="146" t="s">
        <v>528</v>
      </c>
      <c r="C157" s="151"/>
      <c r="D157" s="151"/>
      <c r="E157" s="97"/>
      <c r="F157" s="151"/>
      <c r="G157" s="39"/>
    </row>
    <row r="158" spans="1:7" x14ac:dyDescent="0.25">
      <c r="A158" s="22" t="s">
        <v>1337</v>
      </c>
      <c r="B158" s="146" t="s">
        <v>528</v>
      </c>
      <c r="C158" s="151"/>
      <c r="D158" s="151"/>
      <c r="E158" s="97"/>
      <c r="F158" s="151"/>
      <c r="G158" s="39"/>
    </row>
    <row r="159" spans="1:7" x14ac:dyDescent="0.25">
      <c r="A159" s="22" t="s">
        <v>1338</v>
      </c>
      <c r="B159" s="146" t="s">
        <v>528</v>
      </c>
      <c r="C159" s="151"/>
      <c r="D159" s="151"/>
      <c r="E159" s="97"/>
      <c r="F159" s="151"/>
      <c r="G159" s="39"/>
    </row>
    <row r="160" spans="1:7" x14ac:dyDescent="0.25">
      <c r="A160" s="22" t="s">
        <v>1339</v>
      </c>
      <c r="B160" s="146" t="s">
        <v>528</v>
      </c>
      <c r="C160" s="151"/>
      <c r="D160" s="151"/>
      <c r="E160" s="97"/>
      <c r="F160" s="151"/>
      <c r="G160" s="39"/>
    </row>
    <row r="161" spans="1:7" x14ac:dyDescent="0.25">
      <c r="A161" s="22" t="s">
        <v>1340</v>
      </c>
      <c r="B161" s="146" t="s">
        <v>528</v>
      </c>
      <c r="C161" s="151"/>
      <c r="D161" s="151"/>
      <c r="E161" s="97"/>
      <c r="F161" s="151"/>
      <c r="G161" s="39"/>
    </row>
    <row r="162" spans="1:7" x14ac:dyDescent="0.25">
      <c r="A162" s="22" t="s">
        <v>1341</v>
      </c>
      <c r="B162" s="146" t="s">
        <v>528</v>
      </c>
      <c r="C162" s="151"/>
      <c r="D162" s="151"/>
      <c r="E162" s="97"/>
      <c r="F162" s="151"/>
      <c r="G162" s="39"/>
    </row>
    <row r="163" spans="1:7" x14ac:dyDescent="0.25">
      <c r="A163" s="22" t="s">
        <v>1342</v>
      </c>
      <c r="B163" s="146" t="s">
        <v>528</v>
      </c>
      <c r="C163" s="151"/>
      <c r="D163" s="151"/>
      <c r="E163" s="97"/>
      <c r="F163" s="151"/>
      <c r="G163" s="39"/>
    </row>
    <row r="164" spans="1:7" x14ac:dyDescent="0.25">
      <c r="A164" s="22" t="s">
        <v>1343</v>
      </c>
      <c r="B164" s="146" t="s">
        <v>528</v>
      </c>
      <c r="C164" s="151"/>
      <c r="D164" s="151"/>
      <c r="E164" s="97"/>
      <c r="F164" s="151"/>
      <c r="G164" s="39"/>
    </row>
    <row r="165" spans="1:7" x14ac:dyDescent="0.25">
      <c r="A165" s="22" t="s">
        <v>1344</v>
      </c>
      <c r="B165" s="146" t="s">
        <v>528</v>
      </c>
      <c r="C165" s="151"/>
      <c r="D165" s="151"/>
      <c r="E165" s="97"/>
      <c r="F165" s="151"/>
      <c r="G165" s="39"/>
    </row>
    <row r="166" spans="1:7" x14ac:dyDescent="0.25">
      <c r="A166" s="22" t="s">
        <v>1345</v>
      </c>
      <c r="B166" s="146" t="s">
        <v>528</v>
      </c>
      <c r="C166" s="151"/>
      <c r="D166" s="151"/>
      <c r="E166" s="97"/>
      <c r="F166" s="151"/>
      <c r="G166" s="39"/>
    </row>
    <row r="167" spans="1:7" x14ac:dyDescent="0.25">
      <c r="A167" s="22" t="s">
        <v>1346</v>
      </c>
      <c r="B167" s="146" t="s">
        <v>528</v>
      </c>
      <c r="C167" s="151"/>
      <c r="D167" s="151"/>
      <c r="E167" s="97"/>
      <c r="F167" s="151"/>
      <c r="G167" s="39"/>
    </row>
    <row r="168" spans="1:7" x14ac:dyDescent="0.25">
      <c r="A168" s="22" t="s">
        <v>1347</v>
      </c>
      <c r="B168" s="146" t="s">
        <v>528</v>
      </c>
      <c r="C168" s="151"/>
      <c r="D168" s="151"/>
      <c r="E168" s="97"/>
      <c r="F168" s="151"/>
      <c r="G168" s="39"/>
    </row>
    <row r="169" spans="1:7" x14ac:dyDescent="0.25">
      <c r="A169" s="22" t="s">
        <v>1348</v>
      </c>
      <c r="B169" s="146" t="s">
        <v>528</v>
      </c>
      <c r="C169" s="151"/>
      <c r="D169" s="151"/>
      <c r="E169" s="97"/>
      <c r="F169" s="151"/>
      <c r="G169" s="39"/>
    </row>
    <row r="170" spans="1:7" x14ac:dyDescent="0.25">
      <c r="A170" s="22" t="s">
        <v>1349</v>
      </c>
      <c r="B170" s="146" t="s">
        <v>528</v>
      </c>
      <c r="C170" s="151"/>
      <c r="D170" s="151"/>
      <c r="E170" s="97"/>
      <c r="F170" s="151"/>
      <c r="G170" s="39"/>
    </row>
    <row r="171" spans="1:7" x14ac:dyDescent="0.25">
      <c r="A171" s="41"/>
      <c r="B171" s="41" t="s">
        <v>559</v>
      </c>
      <c r="C171" s="41" t="s">
        <v>435</v>
      </c>
      <c r="D171" s="41" t="s">
        <v>436</v>
      </c>
      <c r="E171" s="41"/>
      <c r="F171" s="41" t="s">
        <v>403</v>
      </c>
      <c r="G171" s="41"/>
    </row>
    <row r="172" spans="1:7" x14ac:dyDescent="0.25">
      <c r="A172" s="22" t="s">
        <v>1350</v>
      </c>
      <c r="B172" s="22" t="s">
        <v>561</v>
      </c>
      <c r="C172" s="151"/>
      <c r="D172" s="151"/>
      <c r="E172" s="98"/>
      <c r="F172" s="151"/>
      <c r="G172" s="39"/>
    </row>
    <row r="173" spans="1:7" x14ac:dyDescent="0.25">
      <c r="A173" s="22" t="s">
        <v>1351</v>
      </c>
      <c r="B173" s="22" t="s">
        <v>563</v>
      </c>
      <c r="C173" s="151"/>
      <c r="D173" s="151"/>
      <c r="E173" s="98"/>
      <c r="F173" s="151"/>
      <c r="G173" s="39"/>
    </row>
    <row r="174" spans="1:7" x14ac:dyDescent="0.25">
      <c r="A174" s="22" t="s">
        <v>1352</v>
      </c>
      <c r="B174" s="22" t="s">
        <v>92</v>
      </c>
      <c r="C174" s="151"/>
      <c r="D174" s="151"/>
      <c r="E174" s="98"/>
      <c r="F174" s="151"/>
      <c r="G174" s="39"/>
    </row>
    <row r="175" spans="1:7" x14ac:dyDescent="0.25">
      <c r="A175" s="22" t="s">
        <v>1353</v>
      </c>
      <c r="B175" s="131"/>
      <c r="C175" s="151"/>
      <c r="D175" s="151"/>
      <c r="E175" s="98"/>
      <c r="F175" s="151"/>
      <c r="G175" s="39"/>
    </row>
    <row r="176" spans="1:7" x14ac:dyDescent="0.25">
      <c r="A176" s="22" t="s">
        <v>1354</v>
      </c>
      <c r="B176" s="131"/>
      <c r="C176" s="151"/>
      <c r="D176" s="151"/>
      <c r="E176" s="98"/>
      <c r="F176" s="151"/>
      <c r="G176" s="39"/>
    </row>
    <row r="177" spans="1:7" x14ac:dyDescent="0.25">
      <c r="A177" s="22" t="s">
        <v>1355</v>
      </c>
      <c r="B177" s="131"/>
      <c r="C177" s="151"/>
      <c r="D177" s="151"/>
      <c r="E177" s="98"/>
      <c r="F177" s="151"/>
      <c r="G177" s="39"/>
    </row>
    <row r="178" spans="1:7" x14ac:dyDescent="0.25">
      <c r="A178" s="22" t="s">
        <v>1356</v>
      </c>
      <c r="B178" s="131"/>
      <c r="C178" s="151"/>
      <c r="D178" s="151"/>
      <c r="E178" s="98"/>
      <c r="F178" s="151"/>
      <c r="G178" s="39"/>
    </row>
    <row r="179" spans="1:7" x14ac:dyDescent="0.25">
      <c r="A179" s="22" t="s">
        <v>1357</v>
      </c>
      <c r="B179" s="131"/>
      <c r="C179" s="151"/>
      <c r="D179" s="151"/>
      <c r="E179" s="98"/>
      <c r="F179" s="151"/>
      <c r="G179" s="39"/>
    </row>
    <row r="180" spans="1:7" x14ac:dyDescent="0.25">
      <c r="A180" s="22" t="s">
        <v>1358</v>
      </c>
      <c r="B180" s="131"/>
      <c r="C180" s="151"/>
      <c r="D180" s="151"/>
      <c r="E180" s="98"/>
      <c r="F180" s="151"/>
      <c r="G180" s="39"/>
    </row>
    <row r="181" spans="1:7" x14ac:dyDescent="0.25">
      <c r="A181" s="41"/>
      <c r="B181" s="41" t="s">
        <v>571</v>
      </c>
      <c r="C181" s="41" t="s">
        <v>435</v>
      </c>
      <c r="D181" s="41" t="s">
        <v>436</v>
      </c>
      <c r="E181" s="41"/>
      <c r="F181" s="41" t="s">
        <v>403</v>
      </c>
      <c r="G181" s="41"/>
    </row>
    <row r="182" spans="1:7" x14ac:dyDescent="0.25">
      <c r="A182" s="22" t="s">
        <v>1359</v>
      </c>
      <c r="B182" s="22" t="s">
        <v>573</v>
      </c>
      <c r="C182" s="151"/>
      <c r="D182" s="151"/>
      <c r="E182" s="98"/>
      <c r="F182" s="151"/>
      <c r="G182" s="39"/>
    </row>
    <row r="183" spans="1:7" x14ac:dyDescent="0.25">
      <c r="A183" s="22" t="s">
        <v>1360</v>
      </c>
      <c r="B183" s="22" t="s">
        <v>575</v>
      </c>
      <c r="C183" s="151"/>
      <c r="D183" s="151"/>
      <c r="E183" s="98"/>
      <c r="F183" s="151"/>
      <c r="G183" s="39"/>
    </row>
    <row r="184" spans="1:7" x14ac:dyDescent="0.25">
      <c r="A184" s="22" t="s">
        <v>1361</v>
      </c>
      <c r="B184" s="22" t="s">
        <v>92</v>
      </c>
      <c r="C184" s="151"/>
      <c r="D184" s="151"/>
      <c r="E184" s="98"/>
      <c r="F184" s="151"/>
      <c r="G184" s="39"/>
    </row>
    <row r="185" spans="1:7" x14ac:dyDescent="0.25">
      <c r="A185" s="22" t="s">
        <v>1362</v>
      </c>
      <c r="B185" s="131"/>
      <c r="C185" s="131"/>
      <c r="D185" s="131"/>
      <c r="E185" s="20"/>
      <c r="F185" s="131"/>
      <c r="G185" s="39"/>
    </row>
    <row r="186" spans="1:7" x14ac:dyDescent="0.25">
      <c r="A186" s="22" t="s">
        <v>1363</v>
      </c>
      <c r="B186" s="131"/>
      <c r="C186" s="131"/>
      <c r="D186" s="131"/>
      <c r="E186" s="20"/>
      <c r="F186" s="131"/>
      <c r="G186" s="39"/>
    </row>
    <row r="187" spans="1:7" x14ac:dyDescent="0.25">
      <c r="A187" s="22" t="s">
        <v>1364</v>
      </c>
      <c r="B187" s="131"/>
      <c r="C187" s="131"/>
      <c r="D187" s="131"/>
      <c r="E187" s="20"/>
      <c r="F187" s="131"/>
      <c r="G187" s="39"/>
    </row>
    <row r="188" spans="1:7" x14ac:dyDescent="0.25">
      <c r="A188" s="22" t="s">
        <v>1365</v>
      </c>
      <c r="B188" s="131"/>
      <c r="C188" s="131"/>
      <c r="D188" s="131"/>
      <c r="E188" s="20"/>
      <c r="F188" s="131"/>
      <c r="G188" s="39"/>
    </row>
    <row r="189" spans="1:7" x14ac:dyDescent="0.25">
      <c r="A189" s="22" t="s">
        <v>1366</v>
      </c>
      <c r="B189" s="131"/>
      <c r="C189" s="131"/>
      <c r="D189" s="131"/>
      <c r="E189" s="20"/>
      <c r="F189" s="131"/>
      <c r="G189" s="39"/>
    </row>
    <row r="190" spans="1:7" x14ac:dyDescent="0.25">
      <c r="A190" s="22" t="s">
        <v>1367</v>
      </c>
      <c r="B190" s="131"/>
      <c r="C190" s="131"/>
      <c r="D190" s="131"/>
      <c r="E190" s="20"/>
      <c r="F190" s="131"/>
      <c r="G190" s="39"/>
    </row>
    <row r="191" spans="1:7" x14ac:dyDescent="0.25">
      <c r="A191" s="41"/>
      <c r="B191" s="41" t="s">
        <v>583</v>
      </c>
      <c r="C191" s="41" t="s">
        <v>435</v>
      </c>
      <c r="D191" s="41" t="s">
        <v>436</v>
      </c>
      <c r="E191" s="41"/>
      <c r="F191" s="41" t="s">
        <v>403</v>
      </c>
      <c r="G191" s="41"/>
    </row>
    <row r="192" spans="1:7" x14ac:dyDescent="0.25">
      <c r="A192" s="22" t="s">
        <v>1368</v>
      </c>
      <c r="B192" s="18" t="s">
        <v>585</v>
      </c>
      <c r="C192" s="151"/>
      <c r="D192" s="151"/>
      <c r="E192" s="98"/>
      <c r="F192" s="151"/>
      <c r="G192" s="39"/>
    </row>
    <row r="193" spans="1:7" x14ac:dyDescent="0.25">
      <c r="A193" s="22" t="s">
        <v>1369</v>
      </c>
      <c r="B193" s="18" t="s">
        <v>587</v>
      </c>
      <c r="C193" s="151"/>
      <c r="D193" s="151"/>
      <c r="E193" s="98"/>
      <c r="F193" s="151"/>
      <c r="G193" s="39"/>
    </row>
    <row r="194" spans="1:7" x14ac:dyDescent="0.25">
      <c r="A194" s="22" t="s">
        <v>1370</v>
      </c>
      <c r="B194" s="18" t="s">
        <v>589</v>
      </c>
      <c r="C194" s="151"/>
      <c r="D194" s="151"/>
      <c r="E194" s="97"/>
      <c r="F194" s="151"/>
      <c r="G194" s="39"/>
    </row>
    <row r="195" spans="1:7" x14ac:dyDescent="0.25">
      <c r="A195" s="22" t="s">
        <v>1371</v>
      </c>
      <c r="B195" s="18" t="s">
        <v>591</v>
      </c>
      <c r="C195" s="151"/>
      <c r="D195" s="151"/>
      <c r="E195" s="97"/>
      <c r="F195" s="151"/>
      <c r="G195" s="39"/>
    </row>
    <row r="196" spans="1:7" x14ac:dyDescent="0.25">
      <c r="A196" s="22" t="s">
        <v>1372</v>
      </c>
      <c r="B196" s="18" t="s">
        <v>593</v>
      </c>
      <c r="C196" s="151"/>
      <c r="D196" s="151"/>
      <c r="E196" s="97"/>
      <c r="F196" s="151"/>
      <c r="G196" s="39"/>
    </row>
    <row r="197" spans="1:7" x14ac:dyDescent="0.25">
      <c r="A197" s="22" t="s">
        <v>1859</v>
      </c>
      <c r="B197" s="149"/>
      <c r="C197" s="151"/>
      <c r="D197" s="151"/>
      <c r="E197" s="97"/>
      <c r="F197" s="151"/>
      <c r="G197" s="39"/>
    </row>
    <row r="198" spans="1:7" x14ac:dyDescent="0.25">
      <c r="A198" s="22" t="s">
        <v>1860</v>
      </c>
      <c r="B198" s="149"/>
      <c r="C198" s="151"/>
      <c r="D198" s="151"/>
      <c r="E198" s="97"/>
      <c r="F198" s="151"/>
      <c r="G198" s="39"/>
    </row>
    <row r="199" spans="1:7" x14ac:dyDescent="0.25">
      <c r="A199" s="22" t="s">
        <v>1861</v>
      </c>
      <c r="B199" s="157"/>
      <c r="C199" s="151"/>
      <c r="D199" s="151"/>
      <c r="E199" s="97"/>
      <c r="F199" s="151"/>
      <c r="G199" s="39"/>
    </row>
    <row r="200" spans="1:7" x14ac:dyDescent="0.25">
      <c r="A200" s="22" t="s">
        <v>1862</v>
      </c>
      <c r="B200" s="157"/>
      <c r="C200" s="151"/>
      <c r="D200" s="151"/>
      <c r="E200" s="97"/>
      <c r="F200" s="151"/>
      <c r="G200" s="39"/>
    </row>
    <row r="201" spans="1:7" x14ac:dyDescent="0.25">
      <c r="A201" s="41"/>
      <c r="B201" s="41" t="s">
        <v>598</v>
      </c>
      <c r="C201" s="41" t="s">
        <v>435</v>
      </c>
      <c r="D201" s="41" t="s">
        <v>436</v>
      </c>
      <c r="E201" s="41"/>
      <c r="F201" s="41" t="s">
        <v>403</v>
      </c>
      <c r="G201" s="41"/>
    </row>
    <row r="202" spans="1:7" x14ac:dyDescent="0.25">
      <c r="A202" s="22" t="s">
        <v>1373</v>
      </c>
      <c r="B202" s="22" t="s">
        <v>600</v>
      </c>
      <c r="C202" s="151"/>
      <c r="D202" s="151"/>
      <c r="E202" s="98"/>
      <c r="F202" s="151"/>
      <c r="G202" s="39"/>
    </row>
    <row r="203" spans="1:7" x14ac:dyDescent="0.25">
      <c r="A203" s="22" t="s">
        <v>1863</v>
      </c>
      <c r="B203" s="158"/>
      <c r="C203" s="151"/>
      <c r="D203" s="151"/>
      <c r="E203" s="98"/>
      <c r="F203" s="151"/>
      <c r="G203" s="39"/>
    </row>
    <row r="204" spans="1:7" x14ac:dyDescent="0.25">
      <c r="A204" s="22" t="s">
        <v>1864</v>
      </c>
      <c r="B204" s="158"/>
      <c r="C204" s="151"/>
      <c r="D204" s="151"/>
      <c r="E204" s="98"/>
      <c r="F204" s="151"/>
      <c r="G204" s="39"/>
    </row>
    <row r="205" spans="1:7" x14ac:dyDescent="0.25">
      <c r="A205" s="22" t="s">
        <v>1865</v>
      </c>
      <c r="B205" s="158"/>
      <c r="C205" s="151"/>
      <c r="D205" s="151"/>
      <c r="E205" s="98"/>
      <c r="F205" s="151"/>
      <c r="G205" s="39"/>
    </row>
    <row r="206" spans="1:7" x14ac:dyDescent="0.25">
      <c r="A206" s="22" t="s">
        <v>1866</v>
      </c>
      <c r="B206" s="158"/>
      <c r="C206" s="151"/>
      <c r="D206" s="151"/>
      <c r="E206" s="98"/>
      <c r="F206" s="151"/>
      <c r="G206" s="39"/>
    </row>
    <row r="207" spans="1:7" x14ac:dyDescent="0.25">
      <c r="A207" s="22" t="s">
        <v>1867</v>
      </c>
      <c r="B207" s="146"/>
      <c r="C207" s="146"/>
      <c r="D207" s="146"/>
      <c r="E207" s="39"/>
      <c r="F207" s="146"/>
      <c r="G207" s="39"/>
    </row>
    <row r="208" spans="1:7" x14ac:dyDescent="0.25">
      <c r="A208" s="22" t="s">
        <v>1868</v>
      </c>
      <c r="B208" s="146"/>
      <c r="C208" s="146"/>
      <c r="D208" s="146"/>
      <c r="E208" s="39"/>
      <c r="F208" s="146"/>
      <c r="G208" s="39"/>
    </row>
    <row r="209" spans="1:7" x14ac:dyDescent="0.25">
      <c r="A209" s="22" t="s">
        <v>1869</v>
      </c>
      <c r="B209" s="146"/>
      <c r="C209" s="146"/>
      <c r="D209" s="146"/>
      <c r="E209" s="39"/>
      <c r="F209" s="146"/>
      <c r="G209" s="39"/>
    </row>
    <row r="210" spans="1:7" ht="18.75" x14ac:dyDescent="0.25">
      <c r="A210" s="93"/>
      <c r="B210" s="118" t="s">
        <v>1192</v>
      </c>
      <c r="C210" s="117"/>
      <c r="D210" s="117"/>
      <c r="E210" s="117"/>
      <c r="F210" s="117"/>
      <c r="G210" s="117"/>
    </row>
    <row r="211" spans="1:7" x14ac:dyDescent="0.25">
      <c r="A211" s="41"/>
      <c r="B211" s="41" t="s">
        <v>604</v>
      </c>
      <c r="C211" s="41" t="s">
        <v>605</v>
      </c>
      <c r="D211" s="41" t="s">
        <v>606</v>
      </c>
      <c r="E211" s="41"/>
      <c r="F211" s="41" t="s">
        <v>435</v>
      </c>
      <c r="G211" s="41" t="s">
        <v>607</v>
      </c>
    </row>
    <row r="212" spans="1:7" x14ac:dyDescent="0.25">
      <c r="A212" s="22" t="s">
        <v>1374</v>
      </c>
      <c r="B212" s="39" t="s">
        <v>609</v>
      </c>
      <c r="C212" s="134"/>
      <c r="D212" s="22"/>
      <c r="E212" s="36"/>
      <c r="F212" s="54"/>
      <c r="G212" s="54"/>
    </row>
    <row r="213" spans="1:7" x14ac:dyDescent="0.25">
      <c r="A213" s="36"/>
      <c r="B213" s="64"/>
      <c r="C213" s="36"/>
      <c r="D213" s="36"/>
      <c r="E213" s="36"/>
      <c r="F213" s="54"/>
      <c r="G213" s="54"/>
    </row>
    <row r="214" spans="1:7" x14ac:dyDescent="0.25">
      <c r="A214" s="22"/>
      <c r="B214" s="39" t="s">
        <v>610</v>
      </c>
      <c r="C214" s="36"/>
      <c r="D214" s="36"/>
      <c r="E214" s="36"/>
      <c r="F214" s="54"/>
      <c r="G214" s="54"/>
    </row>
    <row r="215" spans="1:7" x14ac:dyDescent="0.25">
      <c r="A215" s="22" t="s">
        <v>1375</v>
      </c>
      <c r="B215" s="146" t="s">
        <v>528</v>
      </c>
      <c r="C215" s="134"/>
      <c r="D215" s="152"/>
      <c r="E215" s="36"/>
      <c r="F215" s="106" t="str">
        <f>IF($C$239=0,"",IF(C215="[for completion]","",IF(C215="","",C215/$C$239)))</f>
        <v/>
      </c>
      <c r="G215" s="106" t="str">
        <f>IF($D$239=0,"",IF(D215="[for completion]","",IF(D215="","",D215/$D$239)))</f>
        <v/>
      </c>
    </row>
    <row r="216" spans="1:7" x14ac:dyDescent="0.25">
      <c r="A216" s="22" t="s">
        <v>1376</v>
      </c>
      <c r="B216" s="146" t="s">
        <v>528</v>
      </c>
      <c r="C216" s="134"/>
      <c r="D216" s="152"/>
      <c r="E216" s="36"/>
      <c r="F216" s="106" t="str">
        <f t="shared" ref="F216:F238" si="1">IF($C$239=0,"",IF(C216="[for completion]","",IF(C216="","",C216/$C$239)))</f>
        <v/>
      </c>
      <c r="G216" s="106" t="str">
        <f t="shared" ref="G216:G238" si="2">IF($D$239=0,"",IF(D216="[for completion]","",IF(D216="","",D216/$D$239)))</f>
        <v/>
      </c>
    </row>
    <row r="217" spans="1:7" x14ac:dyDescent="0.25">
      <c r="A217" s="22" t="s">
        <v>1377</v>
      </c>
      <c r="B217" s="146" t="s">
        <v>528</v>
      </c>
      <c r="C217" s="134"/>
      <c r="D217" s="152"/>
      <c r="E217" s="36"/>
      <c r="F217" s="106" t="str">
        <f t="shared" si="1"/>
        <v/>
      </c>
      <c r="G217" s="106" t="str">
        <f t="shared" si="2"/>
        <v/>
      </c>
    </row>
    <row r="218" spans="1:7" x14ac:dyDescent="0.25">
      <c r="A218" s="22" t="s">
        <v>1378</v>
      </c>
      <c r="B218" s="146" t="s">
        <v>528</v>
      </c>
      <c r="C218" s="134"/>
      <c r="D218" s="152"/>
      <c r="E218" s="36"/>
      <c r="F218" s="106" t="str">
        <f t="shared" si="1"/>
        <v/>
      </c>
      <c r="G218" s="106" t="str">
        <f t="shared" si="2"/>
        <v/>
      </c>
    </row>
    <row r="219" spans="1:7" x14ac:dyDescent="0.25">
      <c r="A219" s="22" t="s">
        <v>1379</v>
      </c>
      <c r="B219" s="146" t="s">
        <v>528</v>
      </c>
      <c r="C219" s="134"/>
      <c r="D219" s="152"/>
      <c r="E219" s="36"/>
      <c r="F219" s="106" t="str">
        <f t="shared" si="1"/>
        <v/>
      </c>
      <c r="G219" s="106" t="str">
        <f t="shared" si="2"/>
        <v/>
      </c>
    </row>
    <row r="220" spans="1:7" x14ac:dyDescent="0.25">
      <c r="A220" s="22" t="s">
        <v>1380</v>
      </c>
      <c r="B220" s="146" t="s">
        <v>528</v>
      </c>
      <c r="C220" s="134"/>
      <c r="D220" s="152"/>
      <c r="E220" s="36"/>
      <c r="F220" s="106" t="str">
        <f t="shared" si="1"/>
        <v/>
      </c>
      <c r="G220" s="106" t="str">
        <f t="shared" si="2"/>
        <v/>
      </c>
    </row>
    <row r="221" spans="1:7" x14ac:dyDescent="0.25">
      <c r="A221" s="22" t="s">
        <v>1381</v>
      </c>
      <c r="B221" s="146" t="s">
        <v>528</v>
      </c>
      <c r="C221" s="134"/>
      <c r="D221" s="152"/>
      <c r="E221" s="36"/>
      <c r="F221" s="106" t="str">
        <f t="shared" si="1"/>
        <v/>
      </c>
      <c r="G221" s="106" t="str">
        <f t="shared" si="2"/>
        <v/>
      </c>
    </row>
    <row r="222" spans="1:7" x14ac:dyDescent="0.25">
      <c r="A222" s="22" t="s">
        <v>1382</v>
      </c>
      <c r="B222" s="146" t="s">
        <v>528</v>
      </c>
      <c r="C222" s="134"/>
      <c r="D222" s="152"/>
      <c r="E222" s="36"/>
      <c r="F222" s="106" t="str">
        <f t="shared" si="1"/>
        <v/>
      </c>
      <c r="G222" s="106" t="str">
        <f t="shared" si="2"/>
        <v/>
      </c>
    </row>
    <row r="223" spans="1:7" x14ac:dyDescent="0.25">
      <c r="A223" s="22" t="s">
        <v>1383</v>
      </c>
      <c r="B223" s="146" t="s">
        <v>528</v>
      </c>
      <c r="C223" s="134"/>
      <c r="D223" s="152"/>
      <c r="E223" s="36"/>
      <c r="F223" s="106" t="str">
        <f t="shared" si="1"/>
        <v/>
      </c>
      <c r="G223" s="106" t="str">
        <f t="shared" si="2"/>
        <v/>
      </c>
    </row>
    <row r="224" spans="1:7" x14ac:dyDescent="0.25">
      <c r="A224" s="22" t="s">
        <v>1384</v>
      </c>
      <c r="B224" s="146" t="s">
        <v>528</v>
      </c>
      <c r="C224" s="134"/>
      <c r="D224" s="152"/>
      <c r="E224" s="39"/>
      <c r="F224" s="106" t="str">
        <f t="shared" si="1"/>
        <v/>
      </c>
      <c r="G224" s="106" t="str">
        <f t="shared" si="2"/>
        <v/>
      </c>
    </row>
    <row r="225" spans="1:7" x14ac:dyDescent="0.25">
      <c r="A225" s="22" t="s">
        <v>1385</v>
      </c>
      <c r="B225" s="146" t="s">
        <v>528</v>
      </c>
      <c r="C225" s="134"/>
      <c r="D225" s="152"/>
      <c r="E225" s="39"/>
      <c r="F225" s="106" t="str">
        <f t="shared" si="1"/>
        <v/>
      </c>
      <c r="G225" s="106" t="str">
        <f t="shared" si="2"/>
        <v/>
      </c>
    </row>
    <row r="226" spans="1:7" x14ac:dyDescent="0.25">
      <c r="A226" s="22" t="s">
        <v>1386</v>
      </c>
      <c r="B226" s="146" t="s">
        <v>528</v>
      </c>
      <c r="C226" s="134"/>
      <c r="D226" s="152"/>
      <c r="E226" s="39"/>
      <c r="F226" s="106" t="str">
        <f t="shared" si="1"/>
        <v/>
      </c>
      <c r="G226" s="106" t="str">
        <f t="shared" si="2"/>
        <v/>
      </c>
    </row>
    <row r="227" spans="1:7" x14ac:dyDescent="0.25">
      <c r="A227" s="22" t="s">
        <v>1387</v>
      </c>
      <c r="B227" s="146" t="s">
        <v>528</v>
      </c>
      <c r="C227" s="134"/>
      <c r="D227" s="152"/>
      <c r="E227" s="39"/>
      <c r="F227" s="106" t="str">
        <f t="shared" si="1"/>
        <v/>
      </c>
      <c r="G227" s="106" t="str">
        <f t="shared" si="2"/>
        <v/>
      </c>
    </row>
    <row r="228" spans="1:7" x14ac:dyDescent="0.25">
      <c r="A228" s="22" t="s">
        <v>1388</v>
      </c>
      <c r="B228" s="146" t="s">
        <v>528</v>
      </c>
      <c r="C228" s="134"/>
      <c r="D228" s="152"/>
      <c r="E228" s="39"/>
      <c r="F228" s="106" t="str">
        <f t="shared" si="1"/>
        <v/>
      </c>
      <c r="G228" s="106" t="str">
        <f t="shared" si="2"/>
        <v/>
      </c>
    </row>
    <row r="229" spans="1:7" x14ac:dyDescent="0.25">
      <c r="A229" s="22" t="s">
        <v>1389</v>
      </c>
      <c r="B229" s="146" t="s">
        <v>528</v>
      </c>
      <c r="C229" s="134"/>
      <c r="D229" s="152"/>
      <c r="E229" s="39"/>
      <c r="F229" s="106" t="str">
        <f t="shared" si="1"/>
        <v/>
      </c>
      <c r="G229" s="106" t="str">
        <f t="shared" si="2"/>
        <v/>
      </c>
    </row>
    <row r="230" spans="1:7" x14ac:dyDescent="0.25">
      <c r="A230" s="22" t="s">
        <v>1390</v>
      </c>
      <c r="B230" s="146" t="s">
        <v>528</v>
      </c>
      <c r="C230" s="134"/>
      <c r="D230" s="152"/>
      <c r="E230" s="22"/>
      <c r="F230" s="106" t="str">
        <f t="shared" si="1"/>
        <v/>
      </c>
      <c r="G230" s="106" t="str">
        <f t="shared" si="2"/>
        <v/>
      </c>
    </row>
    <row r="231" spans="1:7" x14ac:dyDescent="0.25">
      <c r="A231" s="22" t="s">
        <v>1391</v>
      </c>
      <c r="B231" s="146" t="s">
        <v>528</v>
      </c>
      <c r="C231" s="134"/>
      <c r="D231" s="152"/>
      <c r="E231" s="90"/>
      <c r="F231" s="106" t="str">
        <f t="shared" si="1"/>
        <v/>
      </c>
      <c r="G231" s="106" t="str">
        <f t="shared" si="2"/>
        <v/>
      </c>
    </row>
    <row r="232" spans="1:7" x14ac:dyDescent="0.25">
      <c r="A232" s="22" t="s">
        <v>1392</v>
      </c>
      <c r="B232" s="146" t="s">
        <v>528</v>
      </c>
      <c r="C232" s="134"/>
      <c r="D232" s="152"/>
      <c r="E232" s="90"/>
      <c r="F232" s="106" t="str">
        <f t="shared" si="1"/>
        <v/>
      </c>
      <c r="G232" s="106" t="str">
        <f t="shared" si="2"/>
        <v/>
      </c>
    </row>
    <row r="233" spans="1:7" x14ac:dyDescent="0.25">
      <c r="A233" s="22" t="s">
        <v>1393</v>
      </c>
      <c r="B233" s="146" t="s">
        <v>528</v>
      </c>
      <c r="C233" s="134"/>
      <c r="D233" s="152"/>
      <c r="E233" s="90"/>
      <c r="F233" s="106" t="str">
        <f t="shared" si="1"/>
        <v/>
      </c>
      <c r="G233" s="106" t="str">
        <f t="shared" si="2"/>
        <v/>
      </c>
    </row>
    <row r="234" spans="1:7" x14ac:dyDescent="0.25">
      <c r="A234" s="22" t="s">
        <v>1394</v>
      </c>
      <c r="B234" s="146" t="s">
        <v>528</v>
      </c>
      <c r="C234" s="134"/>
      <c r="D234" s="152"/>
      <c r="E234" s="90"/>
      <c r="F234" s="106" t="str">
        <f t="shared" si="1"/>
        <v/>
      </c>
      <c r="G234" s="106" t="str">
        <f t="shared" si="2"/>
        <v/>
      </c>
    </row>
    <row r="235" spans="1:7" x14ac:dyDescent="0.25">
      <c r="A235" s="22" t="s">
        <v>1395</v>
      </c>
      <c r="B235" s="146" t="s">
        <v>528</v>
      </c>
      <c r="C235" s="134"/>
      <c r="D235" s="152"/>
      <c r="E235" s="90"/>
      <c r="F235" s="106" t="str">
        <f t="shared" si="1"/>
        <v/>
      </c>
      <c r="G235" s="106" t="str">
        <f t="shared" si="2"/>
        <v/>
      </c>
    </row>
    <row r="236" spans="1:7" x14ac:dyDescent="0.25">
      <c r="A236" s="22" t="s">
        <v>1396</v>
      </c>
      <c r="B236" s="146" t="s">
        <v>528</v>
      </c>
      <c r="C236" s="134"/>
      <c r="D236" s="152"/>
      <c r="E236" s="90"/>
      <c r="F236" s="106" t="str">
        <f t="shared" si="1"/>
        <v/>
      </c>
      <c r="G236" s="106" t="str">
        <f t="shared" si="2"/>
        <v/>
      </c>
    </row>
    <row r="237" spans="1:7" x14ac:dyDescent="0.25">
      <c r="A237" s="22" t="s">
        <v>1397</v>
      </c>
      <c r="B237" s="146" t="s">
        <v>528</v>
      </c>
      <c r="C237" s="134"/>
      <c r="D237" s="152"/>
      <c r="E237" s="90"/>
      <c r="F237" s="106" t="str">
        <f t="shared" si="1"/>
        <v/>
      </c>
      <c r="G237" s="106" t="str">
        <f t="shared" si="2"/>
        <v/>
      </c>
    </row>
    <row r="238" spans="1:7" x14ac:dyDescent="0.25">
      <c r="A238" s="22" t="s">
        <v>1398</v>
      </c>
      <c r="B238" s="146" t="s">
        <v>528</v>
      </c>
      <c r="C238" s="134"/>
      <c r="D238" s="152"/>
      <c r="E238" s="90"/>
      <c r="F238" s="106" t="str">
        <f t="shared" si="1"/>
        <v/>
      </c>
      <c r="G238" s="106" t="str">
        <f t="shared" si="2"/>
        <v/>
      </c>
    </row>
    <row r="239" spans="1:7" x14ac:dyDescent="0.25">
      <c r="A239" s="22" t="s">
        <v>1399</v>
      </c>
      <c r="B239" s="48" t="s">
        <v>94</v>
      </c>
      <c r="C239" s="102">
        <f>SUM(C215:C238)</f>
        <v>0</v>
      </c>
      <c r="D239" s="46">
        <f>SUM(D215:D238)</f>
        <v>0</v>
      </c>
      <c r="E239" s="90"/>
      <c r="F239" s="115">
        <f>SUM(F215:F238)</f>
        <v>0</v>
      </c>
      <c r="G239" s="115">
        <f>SUM(G215:G238)</f>
        <v>0</v>
      </c>
    </row>
    <row r="240" spans="1:7" x14ac:dyDescent="0.25">
      <c r="A240" s="41"/>
      <c r="B240" s="41" t="s">
        <v>636</v>
      </c>
      <c r="C240" s="41" t="s">
        <v>605</v>
      </c>
      <c r="D240" s="41" t="s">
        <v>606</v>
      </c>
      <c r="E240" s="41"/>
      <c r="F240" s="41" t="s">
        <v>435</v>
      </c>
      <c r="G240" s="41" t="s">
        <v>607</v>
      </c>
    </row>
    <row r="241" spans="1:7" x14ac:dyDescent="0.25">
      <c r="A241" s="22" t="s">
        <v>1400</v>
      </c>
      <c r="B241" s="22" t="s">
        <v>638</v>
      </c>
      <c r="C241" s="151"/>
      <c r="D241" s="22"/>
      <c r="E241" s="22"/>
      <c r="F241" s="114"/>
      <c r="G241" s="114"/>
    </row>
    <row r="242" spans="1:7" x14ac:dyDescent="0.25">
      <c r="A242" s="22"/>
      <c r="B242" s="22"/>
      <c r="C242" s="22"/>
      <c r="D242" s="22"/>
      <c r="E242" s="22"/>
      <c r="F242" s="114"/>
      <c r="G242" s="114"/>
    </row>
    <row r="243" spans="1:7" x14ac:dyDescent="0.25">
      <c r="A243" s="22"/>
      <c r="B243" s="39" t="s">
        <v>639</v>
      </c>
      <c r="C243" s="22"/>
      <c r="D243" s="22"/>
      <c r="E243" s="22"/>
      <c r="F243" s="114"/>
      <c r="G243" s="114"/>
    </row>
    <row r="244" spans="1:7" x14ac:dyDescent="0.25">
      <c r="A244" s="22" t="s">
        <v>1401</v>
      </c>
      <c r="B244" s="22" t="s">
        <v>641</v>
      </c>
      <c r="C244" s="134"/>
      <c r="D244" s="152"/>
      <c r="E244" s="22"/>
      <c r="F244" s="106" t="str">
        <f>IF($C$252=0,"",IF(C244="[for completion]","",IF(C244="","",C244/$C$252)))</f>
        <v/>
      </c>
      <c r="G244" s="106" t="str">
        <f>IF($D$252=0,"",IF(D244="[for completion]","",IF(D244="","",D244/$D$252)))</f>
        <v/>
      </c>
    </row>
    <row r="245" spans="1:7" x14ac:dyDescent="0.25">
      <c r="A245" s="22" t="s">
        <v>1402</v>
      </c>
      <c r="B245" s="22" t="s">
        <v>643</v>
      </c>
      <c r="C245" s="134"/>
      <c r="D245" s="152"/>
      <c r="E245" s="22"/>
      <c r="F245" s="106" t="str">
        <f t="shared" ref="F245:F251" si="3">IF($C$252=0,"",IF(C245="[for completion]","",IF(C245="","",C245/$C$252)))</f>
        <v/>
      </c>
      <c r="G245" s="106" t="str">
        <f t="shared" ref="G245:G251" si="4">IF($D$252=0,"",IF(D245="[for completion]","",IF(D245="","",D245/$D$252)))</f>
        <v/>
      </c>
    </row>
    <row r="246" spans="1:7" x14ac:dyDescent="0.25">
      <c r="A246" s="22" t="s">
        <v>1403</v>
      </c>
      <c r="B246" s="22" t="s">
        <v>645</v>
      </c>
      <c r="C246" s="134"/>
      <c r="D246" s="152"/>
      <c r="E246" s="22"/>
      <c r="F246" s="106" t="str">
        <f t="shared" si="3"/>
        <v/>
      </c>
      <c r="G246" s="106" t="str">
        <f t="shared" si="4"/>
        <v/>
      </c>
    </row>
    <row r="247" spans="1:7" x14ac:dyDescent="0.25">
      <c r="A247" s="22" t="s">
        <v>1404</v>
      </c>
      <c r="B247" s="22" t="s">
        <v>647</v>
      </c>
      <c r="C247" s="134"/>
      <c r="D247" s="152"/>
      <c r="E247" s="22"/>
      <c r="F247" s="106" t="str">
        <f t="shared" si="3"/>
        <v/>
      </c>
      <c r="G247" s="106" t="str">
        <f t="shared" si="4"/>
        <v/>
      </c>
    </row>
    <row r="248" spans="1:7" x14ac:dyDescent="0.25">
      <c r="A248" s="22" t="s">
        <v>1405</v>
      </c>
      <c r="B248" s="22" t="s">
        <v>649</v>
      </c>
      <c r="C248" s="134"/>
      <c r="D248" s="152"/>
      <c r="E248" s="22"/>
      <c r="F248" s="106" t="str">
        <f>IF($C$252=0,"",IF(C248="[for completion]","",IF(C248="","",C248/$C$252)))</f>
        <v/>
      </c>
      <c r="G248" s="106" t="str">
        <f t="shared" si="4"/>
        <v/>
      </c>
    </row>
    <row r="249" spans="1:7" x14ac:dyDescent="0.25">
      <c r="A249" s="22" t="s">
        <v>1406</v>
      </c>
      <c r="B249" s="22" t="s">
        <v>651</v>
      </c>
      <c r="C249" s="134"/>
      <c r="D249" s="152"/>
      <c r="E249" s="22"/>
      <c r="F249" s="106" t="str">
        <f t="shared" si="3"/>
        <v/>
      </c>
      <c r="G249" s="106" t="str">
        <f t="shared" si="4"/>
        <v/>
      </c>
    </row>
    <row r="250" spans="1:7" x14ac:dyDescent="0.25">
      <c r="A250" s="22" t="s">
        <v>1407</v>
      </c>
      <c r="B250" s="22" t="s">
        <v>653</v>
      </c>
      <c r="C250" s="134"/>
      <c r="D250" s="152"/>
      <c r="E250" s="22"/>
      <c r="F250" s="106" t="str">
        <f t="shared" si="3"/>
        <v/>
      </c>
      <c r="G250" s="106" t="str">
        <f t="shared" si="4"/>
        <v/>
      </c>
    </row>
    <row r="251" spans="1:7" x14ac:dyDescent="0.25">
      <c r="A251" s="22" t="s">
        <v>1408</v>
      </c>
      <c r="B251" s="22" t="s">
        <v>655</v>
      </c>
      <c r="C251" s="134"/>
      <c r="D251" s="152"/>
      <c r="E251" s="22"/>
      <c r="F251" s="106" t="str">
        <f t="shared" si="3"/>
        <v/>
      </c>
      <c r="G251" s="106" t="str">
        <f t="shared" si="4"/>
        <v/>
      </c>
    </row>
    <row r="252" spans="1:7" x14ac:dyDescent="0.25">
      <c r="A252" s="22" t="s">
        <v>1409</v>
      </c>
      <c r="B252" s="48" t="s">
        <v>94</v>
      </c>
      <c r="C252" s="100">
        <f>SUM(C244:C251)</f>
        <v>0</v>
      </c>
      <c r="D252" s="101">
        <f>SUM(D244:D251)</f>
        <v>0</v>
      </c>
      <c r="E252" s="22"/>
      <c r="F252" s="115">
        <f>SUM(F241:F251)</f>
        <v>0</v>
      </c>
      <c r="G252" s="115">
        <f>SUM(G241:G251)</f>
        <v>0</v>
      </c>
    </row>
    <row r="253" spans="1:7" x14ac:dyDescent="0.25">
      <c r="A253" s="22" t="s">
        <v>1410</v>
      </c>
      <c r="B253" s="50" t="s">
        <v>658</v>
      </c>
      <c r="C253" s="134"/>
      <c r="D253" s="152"/>
      <c r="E253" s="22"/>
      <c r="F253" s="106" t="s">
        <v>1213</v>
      </c>
      <c r="G253" s="106" t="s">
        <v>1213</v>
      </c>
    </row>
    <row r="254" spans="1:7" x14ac:dyDescent="0.25">
      <c r="A254" s="22" t="s">
        <v>1411</v>
      </c>
      <c r="B254" s="50" t="s">
        <v>660</v>
      </c>
      <c r="C254" s="134"/>
      <c r="D254" s="152"/>
      <c r="E254" s="22"/>
      <c r="F254" s="106" t="s">
        <v>1213</v>
      </c>
      <c r="G254" s="106" t="s">
        <v>1213</v>
      </c>
    </row>
    <row r="255" spans="1:7" x14ac:dyDescent="0.25">
      <c r="A255" s="22" t="s">
        <v>1412</v>
      </c>
      <c r="B255" s="50" t="s">
        <v>662</v>
      </c>
      <c r="C255" s="134"/>
      <c r="D255" s="152"/>
      <c r="E255" s="22"/>
      <c r="F255" s="106" t="s">
        <v>1213</v>
      </c>
      <c r="G255" s="106" t="s">
        <v>1213</v>
      </c>
    </row>
    <row r="256" spans="1:7" x14ac:dyDescent="0.25">
      <c r="A256" s="22" t="s">
        <v>1413</v>
      </c>
      <c r="B256" s="50" t="s">
        <v>664</v>
      </c>
      <c r="C256" s="134"/>
      <c r="D256" s="152"/>
      <c r="E256" s="22"/>
      <c r="F256" s="106" t="s">
        <v>1213</v>
      </c>
      <c r="G256" s="106" t="s">
        <v>1213</v>
      </c>
    </row>
    <row r="257" spans="1:7" x14ac:dyDescent="0.25">
      <c r="A257" s="22" t="s">
        <v>1414</v>
      </c>
      <c r="B257" s="50" t="s">
        <v>666</v>
      </c>
      <c r="C257" s="134"/>
      <c r="D257" s="152"/>
      <c r="E257" s="22"/>
      <c r="F257" s="106" t="s">
        <v>1213</v>
      </c>
      <c r="G257" s="106" t="s">
        <v>1213</v>
      </c>
    </row>
    <row r="258" spans="1:7" x14ac:dyDescent="0.25">
      <c r="A258" s="22" t="s">
        <v>1415</v>
      </c>
      <c r="B258" s="50" t="s">
        <v>668</v>
      </c>
      <c r="C258" s="134"/>
      <c r="D258" s="152"/>
      <c r="E258" s="22"/>
      <c r="F258" s="106" t="s">
        <v>1213</v>
      </c>
      <c r="G258" s="106" t="s">
        <v>1213</v>
      </c>
    </row>
    <row r="259" spans="1:7" x14ac:dyDescent="0.25">
      <c r="A259" s="22" t="s">
        <v>1416</v>
      </c>
      <c r="B259" s="50"/>
      <c r="C259" s="22"/>
      <c r="D259" s="22"/>
      <c r="E259" s="22"/>
      <c r="F259" s="106"/>
      <c r="G259" s="106"/>
    </row>
    <row r="260" spans="1:7" x14ac:dyDescent="0.25">
      <c r="A260" s="22" t="s">
        <v>1417</v>
      </c>
      <c r="B260" s="50"/>
      <c r="C260" s="22"/>
      <c r="D260" s="22"/>
      <c r="E260" s="22"/>
      <c r="F260" s="106"/>
      <c r="G260" s="106"/>
    </row>
    <row r="261" spans="1:7" x14ac:dyDescent="0.25">
      <c r="A261" s="22" t="s">
        <v>1418</v>
      </c>
      <c r="B261" s="50"/>
      <c r="C261" s="22"/>
      <c r="D261" s="22"/>
      <c r="E261" s="22"/>
      <c r="F261" s="106"/>
      <c r="G261" s="106"/>
    </row>
    <row r="262" spans="1:7" x14ac:dyDescent="0.25">
      <c r="A262" s="41"/>
      <c r="B262" s="41" t="s">
        <v>672</v>
      </c>
      <c r="C262" s="41" t="s">
        <v>605</v>
      </c>
      <c r="D262" s="41" t="s">
        <v>606</v>
      </c>
      <c r="E262" s="41"/>
      <c r="F262" s="41" t="s">
        <v>435</v>
      </c>
      <c r="G262" s="41" t="s">
        <v>607</v>
      </c>
    </row>
    <row r="263" spans="1:7" x14ac:dyDescent="0.25">
      <c r="A263" s="22" t="s">
        <v>1419</v>
      </c>
      <c r="B263" s="22" t="s">
        <v>638</v>
      </c>
      <c r="C263" s="151" t="s">
        <v>67</v>
      </c>
      <c r="D263" s="22"/>
      <c r="E263" s="22"/>
      <c r="F263" s="114"/>
      <c r="G263" s="114"/>
    </row>
    <row r="264" spans="1:7" x14ac:dyDescent="0.25">
      <c r="A264" s="22"/>
      <c r="B264" s="22"/>
      <c r="C264" s="22"/>
      <c r="D264" s="22"/>
      <c r="E264" s="22"/>
      <c r="F264" s="114"/>
      <c r="G264" s="114"/>
    </row>
    <row r="265" spans="1:7" x14ac:dyDescent="0.25">
      <c r="A265" s="22"/>
      <c r="B265" s="39" t="s">
        <v>639</v>
      </c>
      <c r="C265" s="22"/>
      <c r="D265" s="22"/>
      <c r="E265" s="22"/>
      <c r="F265" s="114"/>
      <c r="G265" s="114"/>
    </row>
    <row r="266" spans="1:7" x14ac:dyDescent="0.25">
      <c r="A266" s="22" t="s">
        <v>1420</v>
      </c>
      <c r="B266" s="22" t="s">
        <v>641</v>
      </c>
      <c r="C266" s="134" t="s">
        <v>67</v>
      </c>
      <c r="D266" s="152" t="s">
        <v>67</v>
      </c>
      <c r="E266" s="22"/>
      <c r="F266" s="106" t="str">
        <f>IF($C$274=0,"",IF(C266="[for completion]","",IF(C266="","",C266/$C$274)))</f>
        <v/>
      </c>
      <c r="G266" s="106" t="str">
        <f>IF($D$274=0,"",IF(D266="[for completion]","",IF(D266="","",D266/$D$274)))</f>
        <v/>
      </c>
    </row>
    <row r="267" spans="1:7" x14ac:dyDescent="0.25">
      <c r="A267" s="22" t="s">
        <v>1421</v>
      </c>
      <c r="B267" s="22" t="s">
        <v>643</v>
      </c>
      <c r="C267" s="134" t="s">
        <v>67</v>
      </c>
      <c r="D267" s="152" t="s">
        <v>67</v>
      </c>
      <c r="E267" s="22"/>
      <c r="F267" s="106" t="str">
        <f t="shared" ref="F267:F273" si="5">IF($C$274=0,"",IF(C267="[for completion]","",IF(C267="","",C267/$C$274)))</f>
        <v/>
      </c>
      <c r="G267" s="106" t="str">
        <f t="shared" ref="G267:G273" si="6">IF($D$274=0,"",IF(D267="[for completion]","",IF(D267="","",D267/$D$274)))</f>
        <v/>
      </c>
    </row>
    <row r="268" spans="1:7" x14ac:dyDescent="0.25">
      <c r="A268" s="22" t="s">
        <v>1422</v>
      </c>
      <c r="B268" s="22" t="s">
        <v>645</v>
      </c>
      <c r="C268" s="134" t="s">
        <v>67</v>
      </c>
      <c r="D268" s="152" t="s">
        <v>67</v>
      </c>
      <c r="E268" s="22"/>
      <c r="F268" s="106" t="str">
        <f t="shared" si="5"/>
        <v/>
      </c>
      <c r="G268" s="106" t="str">
        <f t="shared" si="6"/>
        <v/>
      </c>
    </row>
    <row r="269" spans="1:7" x14ac:dyDescent="0.25">
      <c r="A269" s="22" t="s">
        <v>1423</v>
      </c>
      <c r="B269" s="22" t="s">
        <v>647</v>
      </c>
      <c r="C269" s="134" t="s">
        <v>67</v>
      </c>
      <c r="D269" s="152" t="s">
        <v>67</v>
      </c>
      <c r="E269" s="22"/>
      <c r="F269" s="106" t="str">
        <f t="shared" si="5"/>
        <v/>
      </c>
      <c r="G269" s="106" t="str">
        <f t="shared" si="6"/>
        <v/>
      </c>
    </row>
    <row r="270" spans="1:7" x14ac:dyDescent="0.25">
      <c r="A270" s="22" t="s">
        <v>1424</v>
      </c>
      <c r="B270" s="22" t="s">
        <v>649</v>
      </c>
      <c r="C270" s="134" t="s">
        <v>67</v>
      </c>
      <c r="D270" s="152" t="s">
        <v>67</v>
      </c>
      <c r="E270" s="22"/>
      <c r="F270" s="106" t="str">
        <f t="shared" si="5"/>
        <v/>
      </c>
      <c r="G270" s="106" t="str">
        <f t="shared" si="6"/>
        <v/>
      </c>
    </row>
    <row r="271" spans="1:7" x14ac:dyDescent="0.25">
      <c r="A271" s="22" t="s">
        <v>1425</v>
      </c>
      <c r="B271" s="22" t="s">
        <v>651</v>
      </c>
      <c r="C271" s="134" t="s">
        <v>67</v>
      </c>
      <c r="D271" s="152" t="s">
        <v>67</v>
      </c>
      <c r="E271" s="22"/>
      <c r="F271" s="106" t="str">
        <f t="shared" si="5"/>
        <v/>
      </c>
      <c r="G271" s="106" t="str">
        <f t="shared" si="6"/>
        <v/>
      </c>
    </row>
    <row r="272" spans="1:7" x14ac:dyDescent="0.25">
      <c r="A272" s="22" t="s">
        <v>1426</v>
      </c>
      <c r="B272" s="22" t="s">
        <v>653</v>
      </c>
      <c r="C272" s="134" t="s">
        <v>67</v>
      </c>
      <c r="D272" s="152" t="s">
        <v>67</v>
      </c>
      <c r="E272" s="22"/>
      <c r="F272" s="106" t="str">
        <f t="shared" si="5"/>
        <v/>
      </c>
      <c r="G272" s="106" t="str">
        <f t="shared" si="6"/>
        <v/>
      </c>
    </row>
    <row r="273" spans="1:7" x14ac:dyDescent="0.25">
      <c r="A273" s="22" t="s">
        <v>1427</v>
      </c>
      <c r="B273" s="22" t="s">
        <v>655</v>
      </c>
      <c r="C273" s="134" t="s">
        <v>67</v>
      </c>
      <c r="D273" s="152" t="s">
        <v>67</v>
      </c>
      <c r="E273" s="22"/>
      <c r="F273" s="106" t="str">
        <f t="shared" si="5"/>
        <v/>
      </c>
      <c r="G273" s="106" t="str">
        <f t="shared" si="6"/>
        <v/>
      </c>
    </row>
    <row r="274" spans="1:7" x14ac:dyDescent="0.25">
      <c r="A274" s="22" t="s">
        <v>1428</v>
      </c>
      <c r="B274" s="48" t="s">
        <v>94</v>
      </c>
      <c r="C274" s="100">
        <f>SUM(C266:C273)</f>
        <v>0</v>
      </c>
      <c r="D274" s="101">
        <f>SUM(D266:D273)</f>
        <v>0</v>
      </c>
      <c r="E274" s="22"/>
      <c r="F274" s="115">
        <f>SUM(F266:F273)</f>
        <v>0</v>
      </c>
      <c r="G274" s="115">
        <f>SUM(G266:G273)</f>
        <v>0</v>
      </c>
    </row>
    <row r="275" spans="1:7" x14ac:dyDescent="0.25">
      <c r="A275" s="22" t="s">
        <v>1429</v>
      </c>
      <c r="B275" s="50" t="s">
        <v>658</v>
      </c>
      <c r="C275" s="134"/>
      <c r="D275" s="152"/>
      <c r="E275" s="22"/>
      <c r="F275" s="106" t="s">
        <v>1213</v>
      </c>
      <c r="G275" s="106" t="s">
        <v>1213</v>
      </c>
    </row>
    <row r="276" spans="1:7" x14ac:dyDescent="0.25">
      <c r="A276" s="22" t="s">
        <v>1430</v>
      </c>
      <c r="B276" s="50" t="s">
        <v>660</v>
      </c>
      <c r="C276" s="134"/>
      <c r="D276" s="152"/>
      <c r="E276" s="22"/>
      <c r="F276" s="106" t="s">
        <v>1213</v>
      </c>
      <c r="G276" s="106" t="s">
        <v>1213</v>
      </c>
    </row>
    <row r="277" spans="1:7" x14ac:dyDescent="0.25">
      <c r="A277" s="22" t="s">
        <v>1431</v>
      </c>
      <c r="B277" s="50" t="s">
        <v>662</v>
      </c>
      <c r="C277" s="134"/>
      <c r="D277" s="152"/>
      <c r="E277" s="22"/>
      <c r="F277" s="106" t="s">
        <v>1213</v>
      </c>
      <c r="G277" s="106" t="s">
        <v>1213</v>
      </c>
    </row>
    <row r="278" spans="1:7" x14ac:dyDescent="0.25">
      <c r="A278" s="22" t="s">
        <v>1432</v>
      </c>
      <c r="B278" s="50" t="s">
        <v>664</v>
      </c>
      <c r="C278" s="134"/>
      <c r="D278" s="152"/>
      <c r="E278" s="22"/>
      <c r="F278" s="106" t="s">
        <v>1213</v>
      </c>
      <c r="G278" s="106" t="s">
        <v>1213</v>
      </c>
    </row>
    <row r="279" spans="1:7" x14ac:dyDescent="0.25">
      <c r="A279" s="22" t="s">
        <v>1433</v>
      </c>
      <c r="B279" s="50" t="s">
        <v>666</v>
      </c>
      <c r="C279" s="134"/>
      <c r="D279" s="152"/>
      <c r="E279" s="22"/>
      <c r="F279" s="106" t="s">
        <v>1213</v>
      </c>
      <c r="G279" s="106" t="s">
        <v>1213</v>
      </c>
    </row>
    <row r="280" spans="1:7" x14ac:dyDescent="0.25">
      <c r="A280" s="22" t="s">
        <v>1434</v>
      </c>
      <c r="B280" s="50" t="s">
        <v>668</v>
      </c>
      <c r="C280" s="134"/>
      <c r="D280" s="152"/>
      <c r="E280" s="22"/>
      <c r="F280" s="106" t="s">
        <v>1213</v>
      </c>
      <c r="G280" s="106" t="s">
        <v>1213</v>
      </c>
    </row>
    <row r="281" spans="1:7" x14ac:dyDescent="0.25">
      <c r="A281" s="22" t="s">
        <v>1435</v>
      </c>
      <c r="B281" s="50"/>
      <c r="C281" s="22"/>
      <c r="D281" s="22"/>
      <c r="E281" s="22"/>
      <c r="F281" s="47"/>
      <c r="G281" s="47"/>
    </row>
    <row r="282" spans="1:7" x14ac:dyDescent="0.25">
      <c r="A282" s="22" t="s">
        <v>1436</v>
      </c>
      <c r="B282" s="50"/>
      <c r="C282" s="22"/>
      <c r="D282" s="22"/>
      <c r="E282" s="22"/>
      <c r="F282" s="47"/>
      <c r="G282" s="47"/>
    </row>
    <row r="283" spans="1:7" x14ac:dyDescent="0.25">
      <c r="A283" s="22" t="s">
        <v>1437</v>
      </c>
      <c r="B283" s="50"/>
      <c r="C283" s="22"/>
      <c r="D283" s="22"/>
      <c r="E283" s="22"/>
      <c r="F283" s="47"/>
      <c r="G283" s="47"/>
    </row>
    <row r="284" spans="1:7" x14ac:dyDescent="0.25">
      <c r="A284" s="41"/>
      <c r="B284" s="41" t="s">
        <v>692</v>
      </c>
      <c r="C284" s="41" t="s">
        <v>435</v>
      </c>
      <c r="D284" s="41"/>
      <c r="E284" s="41"/>
      <c r="F284" s="41"/>
      <c r="G284" s="41"/>
    </row>
    <row r="285" spans="1:7" x14ac:dyDescent="0.25">
      <c r="A285" s="22" t="s">
        <v>1438</v>
      </c>
      <c r="B285" s="22" t="s">
        <v>694</v>
      </c>
      <c r="C285" s="151"/>
      <c r="D285" s="22"/>
      <c r="E285" s="90"/>
      <c r="F285" s="90"/>
      <c r="G285" s="90"/>
    </row>
    <row r="286" spans="1:7" x14ac:dyDescent="0.25">
      <c r="A286" s="22" t="s">
        <v>1439</v>
      </c>
      <c r="B286" s="22" t="s">
        <v>696</v>
      </c>
      <c r="C286" s="151"/>
      <c r="D286" s="22"/>
      <c r="E286" s="90"/>
      <c r="F286" s="90"/>
      <c r="G286" s="20"/>
    </row>
    <row r="287" spans="1:7" x14ac:dyDescent="0.25">
      <c r="A287" s="22" t="s">
        <v>1440</v>
      </c>
      <c r="B287" s="22" t="s">
        <v>698</v>
      </c>
      <c r="C287" s="151"/>
      <c r="D287" s="22"/>
      <c r="E287" s="90"/>
      <c r="F287" s="90"/>
      <c r="G287" s="20"/>
    </row>
    <row r="288" spans="1:7" x14ac:dyDescent="0.25">
      <c r="A288" s="22" t="s">
        <v>1441</v>
      </c>
      <c r="B288" s="22" t="s">
        <v>1771</v>
      </c>
      <c r="C288" s="151"/>
      <c r="D288" s="22"/>
      <c r="E288" s="90"/>
      <c r="F288" s="90"/>
      <c r="G288" s="20"/>
    </row>
    <row r="289" spans="1:7" x14ac:dyDescent="0.25">
      <c r="A289" s="22" t="s">
        <v>1442</v>
      </c>
      <c r="B289" s="39" t="s">
        <v>948</v>
      </c>
      <c r="C289" s="151"/>
      <c r="D289" s="36"/>
      <c r="E289" s="36"/>
      <c r="F289" s="54"/>
      <c r="G289" s="54"/>
    </row>
    <row r="290" spans="1:7" x14ac:dyDescent="0.25">
      <c r="A290" s="22" t="s">
        <v>1772</v>
      </c>
      <c r="B290" s="22" t="s">
        <v>92</v>
      </c>
      <c r="C290" s="151"/>
      <c r="D290" s="22"/>
      <c r="E290" s="90"/>
      <c r="F290" s="90"/>
      <c r="G290" s="20"/>
    </row>
    <row r="291" spans="1:7" x14ac:dyDescent="0.25">
      <c r="A291" s="22" t="s">
        <v>1443</v>
      </c>
      <c r="B291" s="50" t="s">
        <v>702</v>
      </c>
      <c r="C291" s="153"/>
      <c r="D291" s="22"/>
      <c r="E291" s="90"/>
      <c r="F291" s="90"/>
      <c r="G291" s="20"/>
    </row>
    <row r="292" spans="1:7" x14ac:dyDescent="0.25">
      <c r="A292" s="22" t="s">
        <v>1444</v>
      </c>
      <c r="B292" s="50" t="s">
        <v>704</v>
      </c>
      <c r="C292" s="151"/>
      <c r="D292" s="22"/>
      <c r="E292" s="90"/>
      <c r="F292" s="90"/>
      <c r="G292" s="20"/>
    </row>
    <row r="293" spans="1:7" x14ac:dyDescent="0.25">
      <c r="A293" s="22" t="s">
        <v>1445</v>
      </c>
      <c r="B293" s="50" t="s">
        <v>706</v>
      </c>
      <c r="C293" s="151"/>
      <c r="D293" s="22"/>
      <c r="E293" s="90"/>
      <c r="F293" s="90"/>
      <c r="G293" s="20"/>
    </row>
    <row r="294" spans="1:7" x14ac:dyDescent="0.25">
      <c r="A294" s="22" t="s">
        <v>1446</v>
      </c>
      <c r="B294" s="50" t="s">
        <v>708</v>
      </c>
      <c r="C294" s="151"/>
      <c r="D294" s="22"/>
      <c r="E294" s="90"/>
      <c r="F294" s="90"/>
      <c r="G294" s="20"/>
    </row>
    <row r="295" spans="1:7" x14ac:dyDescent="0.25">
      <c r="A295" s="22" t="s">
        <v>1447</v>
      </c>
      <c r="B295" s="148" t="s">
        <v>96</v>
      </c>
      <c r="C295" s="151"/>
      <c r="D295" s="22"/>
      <c r="E295" s="90"/>
      <c r="F295" s="90"/>
      <c r="G295" s="20"/>
    </row>
    <row r="296" spans="1:7" x14ac:dyDescent="0.25">
      <c r="A296" s="22" t="s">
        <v>1448</v>
      </c>
      <c r="B296" s="148" t="s">
        <v>96</v>
      </c>
      <c r="C296" s="151"/>
      <c r="D296" s="22"/>
      <c r="E296" s="90"/>
      <c r="F296" s="90"/>
      <c r="G296" s="20"/>
    </row>
    <row r="297" spans="1:7" x14ac:dyDescent="0.25">
      <c r="A297" s="22" t="s">
        <v>1449</v>
      </c>
      <c r="B297" s="148" t="s">
        <v>96</v>
      </c>
      <c r="C297" s="151"/>
      <c r="D297" s="22"/>
      <c r="E297" s="90"/>
      <c r="F297" s="90"/>
      <c r="G297" s="20"/>
    </row>
    <row r="298" spans="1:7" x14ac:dyDescent="0.25">
      <c r="A298" s="22" t="s">
        <v>1450</v>
      </c>
      <c r="B298" s="148" t="s">
        <v>96</v>
      </c>
      <c r="C298" s="151"/>
      <c r="D298" s="22"/>
      <c r="E298" s="90"/>
      <c r="F298" s="90"/>
      <c r="G298" s="20"/>
    </row>
    <row r="299" spans="1:7" x14ac:dyDescent="0.25">
      <c r="A299" s="22" t="s">
        <v>1451</v>
      </c>
      <c r="B299" s="148" t="s">
        <v>96</v>
      </c>
      <c r="C299" s="151"/>
      <c r="D299" s="22"/>
      <c r="E299" s="90"/>
      <c r="F299" s="90"/>
      <c r="G299" s="20"/>
    </row>
    <row r="300" spans="1:7" x14ac:dyDescent="0.25">
      <c r="A300" s="22" t="s">
        <v>1452</v>
      </c>
      <c r="B300" s="148" t="s">
        <v>96</v>
      </c>
      <c r="C300" s="151"/>
      <c r="D300" s="22"/>
      <c r="E300" s="90"/>
      <c r="F300" s="90"/>
      <c r="G300" s="20"/>
    </row>
    <row r="301" spans="1:7" x14ac:dyDescent="0.25">
      <c r="A301" s="41"/>
      <c r="B301" s="41" t="s">
        <v>714</v>
      </c>
      <c r="C301" s="41" t="s">
        <v>435</v>
      </c>
      <c r="D301" s="41"/>
      <c r="E301" s="41"/>
      <c r="F301" s="41"/>
      <c r="G301" s="41"/>
    </row>
    <row r="302" spans="1:7" x14ac:dyDescent="0.25">
      <c r="A302" s="22" t="s">
        <v>1453</v>
      </c>
      <c r="B302" s="22" t="s">
        <v>949</v>
      </c>
      <c r="C302" s="151"/>
      <c r="D302" s="22"/>
      <c r="E302" s="20"/>
      <c r="F302" s="20"/>
      <c r="G302" s="20"/>
    </row>
    <row r="303" spans="1:7" x14ac:dyDescent="0.25">
      <c r="A303" s="22" t="s">
        <v>1454</v>
      </c>
      <c r="B303" s="22" t="s">
        <v>716</v>
      </c>
      <c r="C303" s="151"/>
      <c r="D303" s="22"/>
      <c r="E303" s="20"/>
      <c r="F303" s="20"/>
      <c r="G303" s="20"/>
    </row>
    <row r="304" spans="1:7" x14ac:dyDescent="0.25">
      <c r="A304" s="22" t="s">
        <v>1455</v>
      </c>
      <c r="B304" s="22" t="s">
        <v>92</v>
      </c>
      <c r="C304" s="151"/>
      <c r="D304" s="22"/>
      <c r="E304" s="20"/>
      <c r="F304" s="20"/>
      <c r="G304" s="20"/>
    </row>
    <row r="305" spans="1:7" x14ac:dyDescent="0.25">
      <c r="A305" s="22" t="s">
        <v>1456</v>
      </c>
      <c r="B305" s="22"/>
      <c r="C305" s="97"/>
      <c r="D305" s="22"/>
      <c r="E305" s="20"/>
      <c r="F305" s="20"/>
      <c r="G305" s="20"/>
    </row>
    <row r="306" spans="1:7" x14ac:dyDescent="0.25">
      <c r="A306" s="22" t="s">
        <v>1457</v>
      </c>
      <c r="B306" s="22"/>
      <c r="C306" s="97"/>
      <c r="D306" s="22"/>
      <c r="E306" s="20"/>
      <c r="F306" s="20"/>
      <c r="G306" s="20"/>
    </row>
    <row r="307" spans="1:7" x14ac:dyDescent="0.25">
      <c r="A307" s="22" t="s">
        <v>1458</v>
      </c>
      <c r="B307" s="22"/>
      <c r="C307" s="97"/>
      <c r="D307" s="22"/>
      <c r="E307" s="20"/>
      <c r="F307" s="20"/>
      <c r="G307" s="20"/>
    </row>
    <row r="308" spans="1:7" x14ac:dyDescent="0.25">
      <c r="A308" s="41"/>
      <c r="B308" s="41" t="s">
        <v>1694</v>
      </c>
      <c r="C308" s="41" t="s">
        <v>62</v>
      </c>
      <c r="D308" s="41" t="s">
        <v>1200</v>
      </c>
      <c r="E308" s="41"/>
      <c r="F308" s="41" t="s">
        <v>435</v>
      </c>
      <c r="G308" s="41" t="s">
        <v>1459</v>
      </c>
    </row>
    <row r="309" spans="1:7" x14ac:dyDescent="0.25">
      <c r="A309" s="22" t="s">
        <v>1460</v>
      </c>
      <c r="B309" s="146" t="s">
        <v>528</v>
      </c>
      <c r="C309" s="134"/>
      <c r="D309" s="152"/>
      <c r="E309" s="28"/>
      <c r="F309" s="106" t="str">
        <f>IF($C$327=0,"",IF(C309="[for completion]","",IF(C309="","",C309/$C$327)))</f>
        <v/>
      </c>
      <c r="G309" s="106" t="str">
        <f>IF($D$327=0,"",IF(D309="[for completion]","",IF(D309="","",D309/$D$327)))</f>
        <v/>
      </c>
    </row>
    <row r="310" spans="1:7" x14ac:dyDescent="0.25">
      <c r="A310" s="22" t="s">
        <v>1461</v>
      </c>
      <c r="B310" s="146" t="s">
        <v>528</v>
      </c>
      <c r="C310" s="134"/>
      <c r="D310" s="152"/>
      <c r="E310" s="28"/>
      <c r="F310" s="106" t="str">
        <f t="shared" ref="F310:F326" si="7">IF($C$327=0,"",IF(C310="[for completion]","",IF(C310="","",C310/$C$327)))</f>
        <v/>
      </c>
      <c r="G310" s="106" t="str">
        <f t="shared" ref="G310:G326" si="8">IF($D$327=0,"",IF(D310="[for completion]","",IF(D310="","",D310/$D$327)))</f>
        <v/>
      </c>
    </row>
    <row r="311" spans="1:7" x14ac:dyDescent="0.25">
      <c r="A311" s="22" t="s">
        <v>1462</v>
      </c>
      <c r="B311" s="146" t="s">
        <v>528</v>
      </c>
      <c r="C311" s="134"/>
      <c r="D311" s="152"/>
      <c r="E311" s="28"/>
      <c r="F311" s="106" t="str">
        <f t="shared" si="7"/>
        <v/>
      </c>
      <c r="G311" s="106" t="str">
        <f t="shared" si="8"/>
        <v/>
      </c>
    </row>
    <row r="312" spans="1:7" x14ac:dyDescent="0.25">
      <c r="A312" s="22" t="s">
        <v>1463</v>
      </c>
      <c r="B312" s="146" t="s">
        <v>528</v>
      </c>
      <c r="C312" s="134"/>
      <c r="D312" s="152"/>
      <c r="E312" s="28"/>
      <c r="F312" s="106" t="str">
        <f t="shared" si="7"/>
        <v/>
      </c>
      <c r="G312" s="106" t="str">
        <f t="shared" si="8"/>
        <v/>
      </c>
    </row>
    <row r="313" spans="1:7" x14ac:dyDescent="0.25">
      <c r="A313" s="22" t="s">
        <v>1464</v>
      </c>
      <c r="B313" s="146" t="s">
        <v>528</v>
      </c>
      <c r="C313" s="134"/>
      <c r="D313" s="152"/>
      <c r="E313" s="28"/>
      <c r="F313" s="106" t="str">
        <f t="shared" si="7"/>
        <v/>
      </c>
      <c r="G313" s="106" t="str">
        <f t="shared" si="8"/>
        <v/>
      </c>
    </row>
    <row r="314" spans="1:7" x14ac:dyDescent="0.25">
      <c r="A314" s="22" t="s">
        <v>1465</v>
      </c>
      <c r="B314" s="146" t="s">
        <v>528</v>
      </c>
      <c r="C314" s="134"/>
      <c r="D314" s="152"/>
      <c r="E314" s="28"/>
      <c r="F314" s="106" t="str">
        <f t="shared" si="7"/>
        <v/>
      </c>
      <c r="G314" s="106" t="str">
        <f t="shared" si="8"/>
        <v/>
      </c>
    </row>
    <row r="315" spans="1:7" x14ac:dyDescent="0.25">
      <c r="A315" s="22" t="s">
        <v>1466</v>
      </c>
      <c r="B315" s="146" t="s">
        <v>528</v>
      </c>
      <c r="C315" s="134"/>
      <c r="D315" s="152"/>
      <c r="E315" s="28"/>
      <c r="F315" s="106" t="str">
        <f>IF($C$327=0,"",IF(C315="[for completion]","",IF(C315="","",C315/$C$327)))</f>
        <v/>
      </c>
      <c r="G315" s="106" t="str">
        <f t="shared" si="8"/>
        <v/>
      </c>
    </row>
    <row r="316" spans="1:7" x14ac:dyDescent="0.25">
      <c r="A316" s="22" t="s">
        <v>1467</v>
      </c>
      <c r="B316" s="146" t="s">
        <v>528</v>
      </c>
      <c r="C316" s="134"/>
      <c r="D316" s="152"/>
      <c r="E316" s="28"/>
      <c r="F316" s="106" t="str">
        <f t="shared" si="7"/>
        <v/>
      </c>
      <c r="G316" s="106" t="str">
        <f t="shared" si="8"/>
        <v/>
      </c>
    </row>
    <row r="317" spans="1:7" x14ac:dyDescent="0.25">
      <c r="A317" s="22" t="s">
        <v>1468</v>
      </c>
      <c r="B317" s="146" t="s">
        <v>528</v>
      </c>
      <c r="C317" s="134"/>
      <c r="D317" s="152"/>
      <c r="E317" s="28"/>
      <c r="F317" s="106" t="str">
        <f t="shared" si="7"/>
        <v/>
      </c>
      <c r="G317" s="106" t="str">
        <f t="shared" si="8"/>
        <v/>
      </c>
    </row>
    <row r="318" spans="1:7" x14ac:dyDescent="0.25">
      <c r="A318" s="22" t="s">
        <v>1469</v>
      </c>
      <c r="B318" s="146" t="s">
        <v>528</v>
      </c>
      <c r="C318" s="134"/>
      <c r="D318" s="152"/>
      <c r="E318" s="28"/>
      <c r="F318" s="106" t="str">
        <f t="shared" si="7"/>
        <v/>
      </c>
      <c r="G318" s="106" t="str">
        <f>IF($D$327=0,"",IF(D318="[for completion]","",IF(D318="","",D318/$D$327)))</f>
        <v/>
      </c>
    </row>
    <row r="319" spans="1:7" x14ac:dyDescent="0.25">
      <c r="A319" s="22" t="s">
        <v>1470</v>
      </c>
      <c r="B319" s="146" t="s">
        <v>528</v>
      </c>
      <c r="C319" s="134"/>
      <c r="D319" s="152"/>
      <c r="E319" s="28"/>
      <c r="F319" s="106" t="str">
        <f t="shared" si="7"/>
        <v/>
      </c>
      <c r="G319" s="106" t="str">
        <f t="shared" si="8"/>
        <v/>
      </c>
    </row>
    <row r="320" spans="1:7" x14ac:dyDescent="0.25">
      <c r="A320" s="22" t="s">
        <v>1471</v>
      </c>
      <c r="B320" s="146" t="s">
        <v>528</v>
      </c>
      <c r="C320" s="134"/>
      <c r="D320" s="152"/>
      <c r="E320" s="28"/>
      <c r="F320" s="106" t="str">
        <f t="shared" si="7"/>
        <v/>
      </c>
      <c r="G320" s="106" t="str">
        <f t="shared" si="8"/>
        <v/>
      </c>
    </row>
    <row r="321" spans="1:7" x14ac:dyDescent="0.25">
      <c r="A321" s="22" t="s">
        <v>1472</v>
      </c>
      <c r="B321" s="146" t="s">
        <v>528</v>
      </c>
      <c r="C321" s="134"/>
      <c r="D321" s="152"/>
      <c r="E321" s="28"/>
      <c r="F321" s="106" t="str">
        <f t="shared" si="7"/>
        <v/>
      </c>
      <c r="G321" s="106" t="str">
        <f t="shared" si="8"/>
        <v/>
      </c>
    </row>
    <row r="322" spans="1:7" x14ac:dyDescent="0.25">
      <c r="A322" s="22" t="s">
        <v>1473</v>
      </c>
      <c r="B322" s="146" t="s">
        <v>528</v>
      </c>
      <c r="C322" s="134"/>
      <c r="D322" s="152"/>
      <c r="E322" s="28"/>
      <c r="F322" s="106" t="str">
        <f t="shared" si="7"/>
        <v/>
      </c>
      <c r="G322" s="106" t="str">
        <f t="shared" si="8"/>
        <v/>
      </c>
    </row>
    <row r="323" spans="1:7" x14ac:dyDescent="0.25">
      <c r="A323" s="22" t="s">
        <v>1474</v>
      </c>
      <c r="B323" s="146" t="s">
        <v>528</v>
      </c>
      <c r="C323" s="134"/>
      <c r="D323" s="152"/>
      <c r="E323" s="28"/>
      <c r="F323" s="106" t="str">
        <f t="shared" si="7"/>
        <v/>
      </c>
      <c r="G323" s="106" t="str">
        <f t="shared" si="8"/>
        <v/>
      </c>
    </row>
    <row r="324" spans="1:7" x14ac:dyDescent="0.25">
      <c r="A324" s="22" t="s">
        <v>1475</v>
      </c>
      <c r="B324" s="146" t="s">
        <v>528</v>
      </c>
      <c r="C324" s="134"/>
      <c r="D324" s="152"/>
      <c r="E324" s="28"/>
      <c r="F324" s="106" t="str">
        <f t="shared" si="7"/>
        <v/>
      </c>
      <c r="G324" s="106" t="str">
        <f t="shared" si="8"/>
        <v/>
      </c>
    </row>
    <row r="325" spans="1:7" x14ac:dyDescent="0.25">
      <c r="A325" s="22" t="s">
        <v>1476</v>
      </c>
      <c r="B325" s="146" t="s">
        <v>528</v>
      </c>
      <c r="C325" s="134"/>
      <c r="D325" s="152"/>
      <c r="E325" s="28"/>
      <c r="F325" s="106" t="str">
        <f t="shared" si="7"/>
        <v/>
      </c>
      <c r="G325" s="106" t="str">
        <f t="shared" si="8"/>
        <v/>
      </c>
    </row>
    <row r="326" spans="1:7" x14ac:dyDescent="0.25">
      <c r="A326" s="22" t="s">
        <v>1477</v>
      </c>
      <c r="B326" s="39" t="s">
        <v>1594</v>
      </c>
      <c r="C326" s="134"/>
      <c r="D326" s="152"/>
      <c r="E326" s="28"/>
      <c r="F326" s="106" t="str">
        <f t="shared" si="7"/>
        <v/>
      </c>
      <c r="G326" s="106" t="str">
        <f t="shared" si="8"/>
        <v/>
      </c>
    </row>
    <row r="327" spans="1:7" x14ac:dyDescent="0.25">
      <c r="A327" s="22" t="s">
        <v>1478</v>
      </c>
      <c r="B327" s="39" t="s">
        <v>94</v>
      </c>
      <c r="C327" s="100">
        <f>SUM(C309:C326)</f>
        <v>0</v>
      </c>
      <c r="D327" s="101">
        <f>SUM(D309:D326)</f>
        <v>0</v>
      </c>
      <c r="E327" s="28"/>
      <c r="F327" s="115">
        <f>SUM(F319:F326)</f>
        <v>0</v>
      </c>
      <c r="G327" s="115">
        <f>SUM(G319:G326)</f>
        <v>0</v>
      </c>
    </row>
    <row r="328" spans="1:7" x14ac:dyDescent="0.25">
      <c r="A328" s="22" t="s">
        <v>1479</v>
      </c>
      <c r="B328" s="39"/>
      <c r="C328" s="22"/>
      <c r="D328" s="22"/>
      <c r="E328" s="28"/>
      <c r="F328" s="28"/>
      <c r="G328" s="28"/>
    </row>
    <row r="329" spans="1:7" x14ac:dyDescent="0.25">
      <c r="A329" s="22" t="s">
        <v>1480</v>
      </c>
      <c r="B329" s="39"/>
      <c r="C329" s="22"/>
      <c r="D329" s="22"/>
      <c r="E329" s="28"/>
      <c r="F329" s="28"/>
      <c r="G329" s="28"/>
    </row>
    <row r="330" spans="1:7" x14ac:dyDescent="0.25">
      <c r="A330" s="22" t="s">
        <v>1481</v>
      </c>
      <c r="B330" s="39"/>
      <c r="C330" s="22"/>
      <c r="D330" s="22"/>
      <c r="E330" s="28"/>
      <c r="F330" s="28"/>
      <c r="G330" s="28"/>
    </row>
    <row r="331" spans="1:7" x14ac:dyDescent="0.25">
      <c r="A331" s="41"/>
      <c r="B331" s="41" t="s">
        <v>2172</v>
      </c>
      <c r="C331" s="41" t="s">
        <v>62</v>
      </c>
      <c r="D331" s="41" t="s">
        <v>1200</v>
      </c>
      <c r="E331" s="41"/>
      <c r="F331" s="41" t="s">
        <v>435</v>
      </c>
      <c r="G331" s="41" t="s">
        <v>1459</v>
      </c>
    </row>
    <row r="332" spans="1:7" x14ac:dyDescent="0.25">
      <c r="A332" s="22" t="s">
        <v>1482</v>
      </c>
      <c r="B332" s="146" t="s">
        <v>528</v>
      </c>
      <c r="C332" s="134"/>
      <c r="D332" s="152"/>
      <c r="E332" s="28"/>
      <c r="F332" s="106" t="str">
        <f>IF($C$350=0,"",IF(C332="[for completion]","",IF(C332="","",C332/$C$350)))</f>
        <v/>
      </c>
      <c r="G332" s="106" t="str">
        <f>IF($D$350=0,"",IF(D332="[for completion]","",IF(D332="","",D332/$D$350)))</f>
        <v/>
      </c>
    </row>
    <row r="333" spans="1:7" x14ac:dyDescent="0.25">
      <c r="A333" s="22" t="s">
        <v>1483</v>
      </c>
      <c r="B333" s="146" t="s">
        <v>528</v>
      </c>
      <c r="C333" s="134"/>
      <c r="D333" s="152"/>
      <c r="E333" s="28"/>
      <c r="F333" s="106" t="str">
        <f t="shared" ref="F333:F349" si="9">IF($C$350=0,"",IF(C333="[for completion]","",IF(C333="","",C333/$C$350)))</f>
        <v/>
      </c>
      <c r="G333" s="106" t="str">
        <f t="shared" ref="G333:G349" si="10">IF($D$350=0,"",IF(D333="[for completion]","",IF(D333="","",D333/$D$350)))</f>
        <v/>
      </c>
    </row>
    <row r="334" spans="1:7" x14ac:dyDescent="0.25">
      <c r="A334" s="22" t="s">
        <v>1484</v>
      </c>
      <c r="B334" s="146" t="s">
        <v>528</v>
      </c>
      <c r="C334" s="134"/>
      <c r="D334" s="152"/>
      <c r="E334" s="28"/>
      <c r="F334" s="106" t="str">
        <f t="shared" si="9"/>
        <v/>
      </c>
      <c r="G334" s="106" t="str">
        <f t="shared" si="10"/>
        <v/>
      </c>
    </row>
    <row r="335" spans="1:7" x14ac:dyDescent="0.25">
      <c r="A335" s="22" t="s">
        <v>1485</v>
      </c>
      <c r="B335" s="146" t="s">
        <v>528</v>
      </c>
      <c r="C335" s="134"/>
      <c r="D335" s="152"/>
      <c r="E335" s="28"/>
      <c r="F335" s="106" t="str">
        <f t="shared" si="9"/>
        <v/>
      </c>
      <c r="G335" s="106" t="str">
        <f t="shared" si="10"/>
        <v/>
      </c>
    </row>
    <row r="336" spans="1:7" x14ac:dyDescent="0.25">
      <c r="A336" s="22" t="s">
        <v>1486</v>
      </c>
      <c r="B336" s="146" t="s">
        <v>528</v>
      </c>
      <c r="C336" s="134"/>
      <c r="D336" s="152"/>
      <c r="E336" s="28"/>
      <c r="F336" s="106" t="str">
        <f t="shared" si="9"/>
        <v/>
      </c>
      <c r="G336" s="106" t="str">
        <f t="shared" si="10"/>
        <v/>
      </c>
    </row>
    <row r="337" spans="1:7" x14ac:dyDescent="0.25">
      <c r="A337" s="22" t="s">
        <v>1487</v>
      </c>
      <c r="B337" s="146" t="s">
        <v>528</v>
      </c>
      <c r="C337" s="134"/>
      <c r="D337" s="152"/>
      <c r="E337" s="28"/>
      <c r="F337" s="106" t="str">
        <f t="shared" si="9"/>
        <v/>
      </c>
      <c r="G337" s="106" t="str">
        <f t="shared" si="10"/>
        <v/>
      </c>
    </row>
    <row r="338" spans="1:7" x14ac:dyDescent="0.25">
      <c r="A338" s="22" t="s">
        <v>1488</v>
      </c>
      <c r="B338" s="146" t="s">
        <v>528</v>
      </c>
      <c r="C338" s="134"/>
      <c r="D338" s="152"/>
      <c r="E338" s="28"/>
      <c r="F338" s="106" t="str">
        <f t="shared" si="9"/>
        <v/>
      </c>
      <c r="G338" s="106" t="str">
        <f t="shared" si="10"/>
        <v/>
      </c>
    </row>
    <row r="339" spans="1:7" x14ac:dyDescent="0.25">
      <c r="A339" s="22" t="s">
        <v>1489</v>
      </c>
      <c r="B339" s="146" t="s">
        <v>528</v>
      </c>
      <c r="C339" s="134"/>
      <c r="D339" s="152"/>
      <c r="E339" s="28"/>
      <c r="F339" s="106" t="str">
        <f t="shared" si="9"/>
        <v/>
      </c>
      <c r="G339" s="106" t="str">
        <f t="shared" si="10"/>
        <v/>
      </c>
    </row>
    <row r="340" spans="1:7" x14ac:dyDescent="0.25">
      <c r="A340" s="22" t="s">
        <v>1490</v>
      </c>
      <c r="B340" s="146" t="s">
        <v>528</v>
      </c>
      <c r="C340" s="134"/>
      <c r="D340" s="152"/>
      <c r="E340" s="28"/>
      <c r="F340" s="106" t="str">
        <f t="shared" si="9"/>
        <v/>
      </c>
      <c r="G340" s="106" t="str">
        <f t="shared" si="10"/>
        <v/>
      </c>
    </row>
    <row r="341" spans="1:7" x14ac:dyDescent="0.25">
      <c r="A341" s="22" t="s">
        <v>1491</v>
      </c>
      <c r="B341" s="146" t="s">
        <v>528</v>
      </c>
      <c r="C341" s="134"/>
      <c r="D341" s="152"/>
      <c r="E341" s="28"/>
      <c r="F341" s="106" t="str">
        <f t="shared" si="9"/>
        <v/>
      </c>
      <c r="G341" s="106" t="str">
        <f t="shared" si="10"/>
        <v/>
      </c>
    </row>
    <row r="342" spans="1:7" x14ac:dyDescent="0.25">
      <c r="A342" s="22" t="s">
        <v>1672</v>
      </c>
      <c r="B342" s="146" t="s">
        <v>528</v>
      </c>
      <c r="C342" s="134"/>
      <c r="D342" s="152"/>
      <c r="E342" s="28"/>
      <c r="F342" s="106" t="str">
        <f t="shared" si="9"/>
        <v/>
      </c>
      <c r="G342" s="106" t="str">
        <f t="shared" si="10"/>
        <v/>
      </c>
    </row>
    <row r="343" spans="1:7" x14ac:dyDescent="0.25">
      <c r="A343" s="22" t="s">
        <v>1695</v>
      </c>
      <c r="B343" s="146" t="s">
        <v>528</v>
      </c>
      <c r="C343" s="134"/>
      <c r="D343" s="152"/>
      <c r="E343" s="28"/>
      <c r="F343" s="106" t="str">
        <f t="shared" si="9"/>
        <v/>
      </c>
      <c r="G343" s="106" t="str">
        <f>IF($D$350=0,"",IF(D343="[for completion]","",IF(D343="","",D343/$D$350)))</f>
        <v/>
      </c>
    </row>
    <row r="344" spans="1:7" x14ac:dyDescent="0.25">
      <c r="A344" s="22" t="s">
        <v>1696</v>
      </c>
      <c r="B344" s="146" t="s">
        <v>528</v>
      </c>
      <c r="C344" s="134"/>
      <c r="D344" s="152"/>
      <c r="E344" s="28"/>
      <c r="F344" s="106" t="str">
        <f t="shared" si="9"/>
        <v/>
      </c>
      <c r="G344" s="106" t="str">
        <f t="shared" si="10"/>
        <v/>
      </c>
    </row>
    <row r="345" spans="1:7" x14ac:dyDescent="0.25">
      <c r="A345" s="22" t="s">
        <v>1697</v>
      </c>
      <c r="B345" s="146" t="s">
        <v>528</v>
      </c>
      <c r="C345" s="134"/>
      <c r="D345" s="152"/>
      <c r="E345" s="28"/>
      <c r="F345" s="106" t="str">
        <f t="shared" si="9"/>
        <v/>
      </c>
      <c r="G345" s="106" t="str">
        <f t="shared" si="10"/>
        <v/>
      </c>
    </row>
    <row r="346" spans="1:7" x14ac:dyDescent="0.25">
      <c r="A346" s="22" t="s">
        <v>1698</v>
      </c>
      <c r="B346" s="146" t="s">
        <v>528</v>
      </c>
      <c r="C346" s="134"/>
      <c r="D346" s="152"/>
      <c r="E346" s="28"/>
      <c r="F346" s="106" t="str">
        <f t="shared" si="9"/>
        <v/>
      </c>
      <c r="G346" s="106" t="str">
        <f t="shared" si="10"/>
        <v/>
      </c>
    </row>
    <row r="347" spans="1:7" x14ac:dyDescent="0.25">
      <c r="A347" s="22" t="s">
        <v>1699</v>
      </c>
      <c r="B347" s="146" t="s">
        <v>528</v>
      </c>
      <c r="C347" s="134"/>
      <c r="D347" s="152"/>
      <c r="E347" s="28"/>
      <c r="F347" s="106" t="str">
        <f>IF($C$350=0,"",IF(C347="[for completion]","",IF(C347="","",C347/$C$350)))</f>
        <v/>
      </c>
      <c r="G347" s="106" t="str">
        <f t="shared" si="10"/>
        <v/>
      </c>
    </row>
    <row r="348" spans="1:7" x14ac:dyDescent="0.25">
      <c r="A348" s="22" t="s">
        <v>1700</v>
      </c>
      <c r="B348" s="146" t="s">
        <v>528</v>
      </c>
      <c r="C348" s="134"/>
      <c r="D348" s="152"/>
      <c r="E348" s="28"/>
      <c r="F348" s="106" t="str">
        <f t="shared" si="9"/>
        <v/>
      </c>
      <c r="G348" s="106" t="str">
        <f t="shared" si="10"/>
        <v/>
      </c>
    </row>
    <row r="349" spans="1:7" x14ac:dyDescent="0.25">
      <c r="A349" s="22" t="s">
        <v>1701</v>
      </c>
      <c r="B349" s="39" t="s">
        <v>1594</v>
      </c>
      <c r="C349" s="134"/>
      <c r="D349" s="152"/>
      <c r="E349" s="28"/>
      <c r="F349" s="106" t="str">
        <f t="shared" si="9"/>
        <v/>
      </c>
      <c r="G349" s="106" t="str">
        <f t="shared" si="10"/>
        <v/>
      </c>
    </row>
    <row r="350" spans="1:7" x14ac:dyDescent="0.25">
      <c r="A350" s="22" t="s">
        <v>1702</v>
      </c>
      <c r="B350" s="39" t="s">
        <v>94</v>
      </c>
      <c r="C350" s="100">
        <f>SUM(C332:C349)</f>
        <v>0</v>
      </c>
      <c r="D350" s="101">
        <f>SUM(D332:D349)</f>
        <v>0</v>
      </c>
      <c r="E350" s="28"/>
      <c r="F350" s="115">
        <f>SUM(F332:F349)</f>
        <v>0</v>
      </c>
      <c r="G350" s="115">
        <f>SUM(G332:G349)</f>
        <v>0</v>
      </c>
    </row>
    <row r="351" spans="1:7" x14ac:dyDescent="0.25">
      <c r="A351" s="22" t="s">
        <v>1492</v>
      </c>
      <c r="B351" s="39"/>
      <c r="C351" s="22"/>
      <c r="D351" s="22"/>
      <c r="E351" s="28"/>
      <c r="F351" s="28"/>
      <c r="G351" s="28"/>
    </row>
    <row r="352" spans="1:7" x14ac:dyDescent="0.25">
      <c r="A352" s="22" t="s">
        <v>1703</v>
      </c>
      <c r="B352" s="39"/>
      <c r="C352" s="22"/>
      <c r="D352" s="22"/>
      <c r="E352" s="28"/>
      <c r="F352" s="28"/>
      <c r="G352" s="28"/>
    </row>
    <row r="353" spans="1:7" x14ac:dyDescent="0.25">
      <c r="A353" s="41"/>
      <c r="B353" s="41" t="s">
        <v>1846</v>
      </c>
      <c r="C353" s="41" t="s">
        <v>62</v>
      </c>
      <c r="D353" s="41" t="s">
        <v>1200</v>
      </c>
      <c r="E353" s="41"/>
      <c r="F353" s="41" t="s">
        <v>435</v>
      </c>
      <c r="G353" s="41" t="s">
        <v>1849</v>
      </c>
    </row>
    <row r="354" spans="1:7" x14ac:dyDescent="0.25">
      <c r="A354" s="22" t="s">
        <v>1493</v>
      </c>
      <c r="B354" s="39" t="s">
        <v>1193</v>
      </c>
      <c r="C354" s="134"/>
      <c r="D354" s="152"/>
      <c r="E354" s="28"/>
      <c r="F354" s="106" t="str">
        <f>IF($C$367=0,"",IF(C354="[for completion]","",IF(C354="","",C354/$C$367)))</f>
        <v/>
      </c>
      <c r="G354" s="106" t="str">
        <f>IF($D$367=0,"",IF(D354="[for completion]","",IF(D354="","",D354/$D$367)))</f>
        <v/>
      </c>
    </row>
    <row r="355" spans="1:7" x14ac:dyDescent="0.25">
      <c r="A355" s="22" t="s">
        <v>1494</v>
      </c>
      <c r="B355" s="39" t="s">
        <v>1194</v>
      </c>
      <c r="C355" s="134"/>
      <c r="D355" s="152"/>
      <c r="E355" s="28"/>
      <c r="F355" s="106" t="str">
        <f t="shared" ref="F355:F366" si="11">IF($C$367=0,"",IF(C355="[for completion]","",IF(C355="","",C355/$C$367)))</f>
        <v/>
      </c>
      <c r="G355" s="106" t="str">
        <f t="shared" ref="G355:G366" si="12">IF($D$367=0,"",IF(D355="[for completion]","",IF(D355="","",D355/$D$367)))</f>
        <v/>
      </c>
    </row>
    <row r="356" spans="1:7" x14ac:dyDescent="0.25">
      <c r="A356" s="22" t="s">
        <v>1495</v>
      </c>
      <c r="B356" s="39" t="s">
        <v>1873</v>
      </c>
      <c r="C356" s="134"/>
      <c r="D356" s="152"/>
      <c r="E356" s="28"/>
      <c r="F356" s="106" t="str">
        <f t="shared" si="11"/>
        <v/>
      </c>
      <c r="G356" s="106" t="str">
        <f t="shared" si="12"/>
        <v/>
      </c>
    </row>
    <row r="357" spans="1:7" x14ac:dyDescent="0.25">
      <c r="A357" s="22" t="s">
        <v>1496</v>
      </c>
      <c r="B357" s="39" t="s">
        <v>1195</v>
      </c>
      <c r="C357" s="134"/>
      <c r="D357" s="152"/>
      <c r="E357" s="28"/>
      <c r="F357" s="106" t="str">
        <f t="shared" si="11"/>
        <v/>
      </c>
      <c r="G357" s="106" t="str">
        <f t="shared" si="12"/>
        <v/>
      </c>
    </row>
    <row r="358" spans="1:7" x14ac:dyDescent="0.25">
      <c r="A358" s="22" t="s">
        <v>1497</v>
      </c>
      <c r="B358" s="39" t="s">
        <v>1196</v>
      </c>
      <c r="C358" s="134"/>
      <c r="D358" s="152"/>
      <c r="E358" s="28"/>
      <c r="F358" s="106" t="str">
        <f t="shared" si="11"/>
        <v/>
      </c>
      <c r="G358" s="106" t="str">
        <f t="shared" si="12"/>
        <v/>
      </c>
    </row>
    <row r="359" spans="1:7" x14ac:dyDescent="0.25">
      <c r="A359" s="22" t="s">
        <v>1498</v>
      </c>
      <c r="B359" s="39" t="s">
        <v>1197</v>
      </c>
      <c r="C359" s="134"/>
      <c r="D359" s="152"/>
      <c r="E359" s="28"/>
      <c r="F359" s="106" t="str">
        <f t="shared" si="11"/>
        <v/>
      </c>
      <c r="G359" s="106" t="str">
        <f t="shared" si="12"/>
        <v/>
      </c>
    </row>
    <row r="360" spans="1:7" x14ac:dyDescent="0.25">
      <c r="A360" s="22" t="s">
        <v>1588</v>
      </c>
      <c r="B360" s="39" t="s">
        <v>1198</v>
      </c>
      <c r="C360" s="134"/>
      <c r="D360" s="152"/>
      <c r="E360" s="28"/>
      <c r="F360" s="106" t="str">
        <f t="shared" si="11"/>
        <v/>
      </c>
      <c r="G360" s="106" t="str">
        <f t="shared" si="12"/>
        <v/>
      </c>
    </row>
    <row r="361" spans="1:7" x14ac:dyDescent="0.25">
      <c r="A361" s="22" t="s">
        <v>1589</v>
      </c>
      <c r="B361" s="39" t="s">
        <v>1199</v>
      </c>
      <c r="C361" s="134"/>
      <c r="D361" s="152"/>
      <c r="E361" s="28"/>
      <c r="F361" s="106" t="str">
        <f t="shared" si="11"/>
        <v/>
      </c>
      <c r="G361" s="106" t="str">
        <f t="shared" si="12"/>
        <v/>
      </c>
    </row>
    <row r="362" spans="1:7" x14ac:dyDescent="0.25">
      <c r="A362" s="22" t="s">
        <v>1708</v>
      </c>
      <c r="B362" s="39" t="s">
        <v>2247</v>
      </c>
      <c r="C362" s="100"/>
      <c r="D362" s="22"/>
      <c r="E362" s="28"/>
      <c r="F362" s="106" t="str">
        <f t="shared" si="11"/>
        <v/>
      </c>
      <c r="G362" s="106" t="str">
        <f t="shared" si="12"/>
        <v/>
      </c>
    </row>
    <row r="363" spans="1:7" x14ac:dyDescent="0.25">
      <c r="A363" s="22" t="s">
        <v>1709</v>
      </c>
      <c r="B363" s="22" t="s">
        <v>2250</v>
      </c>
      <c r="C363" s="100"/>
      <c r="D363" s="22"/>
      <c r="F363" s="106" t="str">
        <f t="shared" si="11"/>
        <v/>
      </c>
      <c r="G363" s="106" t="str">
        <f t="shared" si="12"/>
        <v/>
      </c>
    </row>
    <row r="364" spans="1:7" x14ac:dyDescent="0.25">
      <c r="A364" s="22" t="s">
        <v>1710</v>
      </c>
      <c r="B364" s="22" t="s">
        <v>2248</v>
      </c>
      <c r="C364" s="100"/>
      <c r="D364" s="22"/>
      <c r="F364" s="106" t="str">
        <f t="shared" si="11"/>
        <v/>
      </c>
      <c r="G364" s="106" t="str">
        <f t="shared" si="12"/>
        <v/>
      </c>
    </row>
    <row r="365" spans="1:7" x14ac:dyDescent="0.25">
      <c r="A365" s="22" t="s">
        <v>2271</v>
      </c>
      <c r="B365" s="39" t="s">
        <v>2249</v>
      </c>
      <c r="C365" s="100"/>
      <c r="D365" s="22"/>
      <c r="E365" s="28"/>
      <c r="F365" s="106" t="str">
        <f t="shared" si="11"/>
        <v/>
      </c>
      <c r="G365" s="106" t="str">
        <f t="shared" si="12"/>
        <v/>
      </c>
    </row>
    <row r="366" spans="1:7" x14ac:dyDescent="0.25">
      <c r="A366" s="22" t="s">
        <v>2272</v>
      </c>
      <c r="B366" s="22" t="s">
        <v>1594</v>
      </c>
      <c r="C366" s="100"/>
      <c r="D366" s="101"/>
      <c r="E366" s="28"/>
      <c r="F366" s="106" t="str">
        <f t="shared" si="11"/>
        <v/>
      </c>
      <c r="G366" s="106" t="str">
        <f t="shared" si="12"/>
        <v/>
      </c>
    </row>
    <row r="367" spans="1:7" x14ac:dyDescent="0.25">
      <c r="A367" s="22" t="s">
        <v>2273</v>
      </c>
      <c r="B367" s="39" t="s">
        <v>94</v>
      </c>
      <c r="C367" s="100">
        <f>SUM(C354:C366)</f>
        <v>0</v>
      </c>
      <c r="D367" s="101">
        <f>SUM(D354:D366)</f>
        <v>0</v>
      </c>
      <c r="E367" s="28"/>
      <c r="F367" s="97">
        <f>SUM(F354:F366)</f>
        <v>0</v>
      </c>
      <c r="G367" s="97">
        <f>SUM(G354:G366)</f>
        <v>0</v>
      </c>
    </row>
    <row r="368" spans="1:7" x14ac:dyDescent="0.25">
      <c r="A368" s="22" t="s">
        <v>1499</v>
      </c>
      <c r="B368" s="39"/>
      <c r="C368" s="134"/>
      <c r="D368" s="152"/>
      <c r="E368" s="28"/>
      <c r="F368" s="106" t="str">
        <f t="shared" ref="F368" si="13">IF($C$350=0,"",IF(C368="[for completion]","",IF(C368="","",C368/$C$350)))</f>
        <v/>
      </c>
      <c r="G368" s="106" t="str">
        <f t="shared" ref="G368" si="14">IF($D$350=0,"",IF(D368="[for completion]","",IF(D368="","",D368/$D$350)))</f>
        <v/>
      </c>
    </row>
    <row r="369" spans="1:7" x14ac:dyDescent="0.25">
      <c r="A369" s="22" t="s">
        <v>2276</v>
      </c>
      <c r="B369" s="39"/>
      <c r="C369" s="134"/>
      <c r="D369" s="152"/>
      <c r="E369" s="28"/>
      <c r="F369" s="106"/>
      <c r="G369" s="106"/>
    </row>
    <row r="370" spans="1:7" x14ac:dyDescent="0.25">
      <c r="A370" s="22" t="s">
        <v>2277</v>
      </c>
      <c r="B370" s="39"/>
      <c r="C370" s="134"/>
      <c r="D370" s="152"/>
      <c r="E370" s="28"/>
      <c r="F370" s="106"/>
      <c r="G370" s="106"/>
    </row>
    <row r="371" spans="1:7" x14ac:dyDescent="0.25">
      <c r="A371" s="22" t="s">
        <v>2278</v>
      </c>
      <c r="B371" s="39"/>
      <c r="C371" s="134"/>
      <c r="D371" s="152"/>
      <c r="E371" s="28"/>
      <c r="F371" s="106"/>
      <c r="G371" s="106"/>
    </row>
    <row r="372" spans="1:7" x14ac:dyDescent="0.25">
      <c r="A372" s="22" t="s">
        <v>2279</v>
      </c>
      <c r="B372" s="39"/>
      <c r="C372" s="134"/>
      <c r="D372" s="152"/>
      <c r="E372" s="28"/>
      <c r="F372" s="106"/>
      <c r="G372" s="106"/>
    </row>
    <row r="373" spans="1:7" x14ac:dyDescent="0.25">
      <c r="A373" s="22" t="s">
        <v>2280</v>
      </c>
      <c r="B373" s="39"/>
      <c r="C373" s="134"/>
      <c r="D373" s="152"/>
      <c r="E373" s="28"/>
      <c r="F373" s="106"/>
      <c r="G373" s="106"/>
    </row>
    <row r="374" spans="1:7" x14ac:dyDescent="0.25">
      <c r="A374" s="22" t="s">
        <v>2281</v>
      </c>
      <c r="B374" s="39"/>
      <c r="C374" s="134"/>
      <c r="D374" s="152"/>
      <c r="E374" s="28"/>
      <c r="F374" s="106"/>
      <c r="G374" s="106"/>
    </row>
    <row r="375" spans="1:7" x14ac:dyDescent="0.25">
      <c r="A375" s="22" t="s">
        <v>2282</v>
      </c>
      <c r="B375" s="39"/>
      <c r="C375" s="100"/>
      <c r="D375" s="101"/>
      <c r="E375" s="28"/>
      <c r="F375" s="115"/>
      <c r="G375" s="115"/>
    </row>
    <row r="376" spans="1:7" x14ac:dyDescent="0.25">
      <c r="A376" s="22" t="s">
        <v>2283</v>
      </c>
      <c r="B376" s="39"/>
      <c r="C376" s="22"/>
      <c r="D376" s="22"/>
      <c r="E376" s="28"/>
      <c r="F376" s="28"/>
      <c r="G376" s="28"/>
    </row>
    <row r="377" spans="1:7" x14ac:dyDescent="0.25">
      <c r="A377" s="22" t="s">
        <v>2284</v>
      </c>
      <c r="B377" s="39"/>
      <c r="C377" s="22"/>
      <c r="D377" s="22"/>
      <c r="E377" s="28"/>
      <c r="F377" s="28"/>
      <c r="G377" s="28"/>
    </row>
    <row r="378" spans="1:7" x14ac:dyDescent="0.25">
      <c r="A378" s="41"/>
      <c r="B378" s="41" t="s">
        <v>1704</v>
      </c>
      <c r="C378" s="41" t="s">
        <v>62</v>
      </c>
      <c r="D378" s="41" t="s">
        <v>1200</v>
      </c>
      <c r="E378" s="41"/>
      <c r="F378" s="41" t="s">
        <v>435</v>
      </c>
      <c r="G378" s="41" t="s">
        <v>1849</v>
      </c>
    </row>
    <row r="379" spans="1:7" x14ac:dyDescent="0.25">
      <c r="A379" s="22" t="s">
        <v>1590</v>
      </c>
      <c r="B379" s="39" t="s">
        <v>1582</v>
      </c>
      <c r="C379" s="134"/>
      <c r="D379" s="152"/>
      <c r="E379" s="28"/>
      <c r="F379" s="106" t="str">
        <f>IF($C$386=0,"",IF(C379="[for completion]","",IF(C379="","",C379/$C$386)))</f>
        <v/>
      </c>
      <c r="G379" s="106" t="str">
        <f>IF($D$386=0,"",IF(D379="[for completion]","",IF(D379="","",D379/$D$386)))</f>
        <v/>
      </c>
    </row>
    <row r="380" spans="1:7" x14ac:dyDescent="0.25">
      <c r="A380" s="22" t="s">
        <v>1591</v>
      </c>
      <c r="B380" s="120" t="s">
        <v>1583</v>
      </c>
      <c r="C380" s="134"/>
      <c r="D380" s="152"/>
      <c r="E380" s="28"/>
      <c r="F380" s="106" t="str">
        <f>IF($C$386=0,"",IF(C380="[for completion]","",IF(C380="","",C380/$C$386)))</f>
        <v/>
      </c>
      <c r="G380" s="106" t="str">
        <f t="shared" ref="G380:G385" si="15">IF($D$386=0,"",IF(D380="[for completion]","",IF(D380="","",D380/$D$386)))</f>
        <v/>
      </c>
    </row>
    <row r="381" spans="1:7" x14ac:dyDescent="0.25">
      <c r="A381" s="22" t="s">
        <v>1592</v>
      </c>
      <c r="B381" s="39" t="s">
        <v>1584</v>
      </c>
      <c r="C381" s="134"/>
      <c r="D381" s="152"/>
      <c r="E381" s="28"/>
      <c r="F381" s="106" t="str">
        <f t="shared" ref="F381:F385" si="16">IF($C$386=0,"",IF(C381="[for completion]","",IF(C381="","",C381/$C$386)))</f>
        <v/>
      </c>
      <c r="G381" s="106" t="str">
        <f t="shared" si="15"/>
        <v/>
      </c>
    </row>
    <row r="382" spans="1:7" x14ac:dyDescent="0.25">
      <c r="A382" s="22" t="s">
        <v>1593</v>
      </c>
      <c r="B382" s="39" t="s">
        <v>1585</v>
      </c>
      <c r="C382" s="134"/>
      <c r="D382" s="152"/>
      <c r="E382" s="28"/>
      <c r="F382" s="106" t="str">
        <f t="shared" si="16"/>
        <v/>
      </c>
      <c r="G382" s="106" t="str">
        <f t="shared" si="15"/>
        <v/>
      </c>
    </row>
    <row r="383" spans="1:7" x14ac:dyDescent="0.25">
      <c r="A383" s="22" t="s">
        <v>1595</v>
      </c>
      <c r="B383" s="39" t="s">
        <v>1586</v>
      </c>
      <c r="C383" s="134"/>
      <c r="D383" s="152"/>
      <c r="E383" s="28"/>
      <c r="F383" s="106" t="str">
        <f t="shared" si="16"/>
        <v/>
      </c>
      <c r="G383" s="106" t="str">
        <f t="shared" si="15"/>
        <v/>
      </c>
    </row>
    <row r="384" spans="1:7" x14ac:dyDescent="0.25">
      <c r="A384" s="22" t="s">
        <v>1705</v>
      </c>
      <c r="B384" s="39" t="s">
        <v>1587</v>
      </c>
      <c r="C384" s="134"/>
      <c r="D384" s="152"/>
      <c r="E384" s="28"/>
      <c r="F384" s="106" t="str">
        <f t="shared" si="16"/>
        <v/>
      </c>
      <c r="G384" s="106" t="str">
        <f t="shared" si="15"/>
        <v/>
      </c>
    </row>
    <row r="385" spans="1:7" x14ac:dyDescent="0.25">
      <c r="A385" s="22" t="s">
        <v>1706</v>
      </c>
      <c r="B385" s="39" t="s">
        <v>1201</v>
      </c>
      <c r="C385" s="134"/>
      <c r="D385" s="152"/>
      <c r="E385" s="28"/>
      <c r="F385" s="106" t="str">
        <f t="shared" si="16"/>
        <v/>
      </c>
      <c r="G385" s="106" t="str">
        <f t="shared" si="15"/>
        <v/>
      </c>
    </row>
    <row r="386" spans="1:7" x14ac:dyDescent="0.25">
      <c r="A386" s="22" t="s">
        <v>1707</v>
      </c>
      <c r="B386" s="39" t="s">
        <v>94</v>
      </c>
      <c r="C386" s="100">
        <f>SUM(C379:C385)</f>
        <v>0</v>
      </c>
      <c r="D386" s="101">
        <f>SUM(D379:D385)</f>
        <v>0</v>
      </c>
      <c r="E386" s="28"/>
      <c r="F386" s="115">
        <f>SUM(F379:F385)</f>
        <v>0</v>
      </c>
      <c r="G386" s="115">
        <f>SUM(G379:G385)</f>
        <v>0</v>
      </c>
    </row>
    <row r="387" spans="1:7" x14ac:dyDescent="0.25">
      <c r="A387" s="22" t="s">
        <v>1596</v>
      </c>
      <c r="B387" s="39"/>
      <c r="C387" s="22"/>
      <c r="D387" s="22"/>
      <c r="E387" s="28"/>
      <c r="F387" s="28"/>
      <c r="G387" s="28"/>
    </row>
    <row r="388" spans="1:7" x14ac:dyDescent="0.25">
      <c r="A388" s="41"/>
      <c r="B388" s="41" t="s">
        <v>1847</v>
      </c>
      <c r="C388" s="41" t="s">
        <v>62</v>
      </c>
      <c r="D388" s="41" t="s">
        <v>1200</v>
      </c>
      <c r="E388" s="41"/>
      <c r="F388" s="41" t="s">
        <v>435</v>
      </c>
      <c r="G388" s="41" t="s">
        <v>1849</v>
      </c>
    </row>
    <row r="389" spans="1:7" x14ac:dyDescent="0.25">
      <c r="A389" s="22" t="s">
        <v>1688</v>
      </c>
      <c r="B389" s="39" t="s">
        <v>1848</v>
      </c>
      <c r="C389" s="134"/>
      <c r="D389" s="152"/>
      <c r="E389" s="28"/>
      <c r="F389" s="106" t="str">
        <f>IF($C$393=0,"",IF(C389="[for completion]","",IF(C389="","",C389/$C$393)))</f>
        <v/>
      </c>
      <c r="G389" s="106" t="str">
        <f>IF($D$393=0,"",IF(D389="[for completion]","",IF(D389="","",D389/$D$393)))</f>
        <v/>
      </c>
    </row>
    <row r="390" spans="1:7" x14ac:dyDescent="0.25">
      <c r="A390" s="22" t="s">
        <v>1689</v>
      </c>
      <c r="B390" s="120" t="s">
        <v>1775</v>
      </c>
      <c r="C390" s="134"/>
      <c r="D390" s="152"/>
      <c r="E390" s="28"/>
      <c r="F390" s="106" t="str">
        <f>IF($C$393=0,"",IF(C390="[for completion]","",IF(C390="","",C390/$C$393)))</f>
        <v/>
      </c>
      <c r="G390" s="106" t="str">
        <f>IF($D$393=0,"",IF(D390="[for completion]","",IF(D390="","",D390/$D$393)))</f>
        <v/>
      </c>
    </row>
    <row r="391" spans="1:7" x14ac:dyDescent="0.25">
      <c r="A391" s="22" t="s">
        <v>1690</v>
      </c>
      <c r="B391" s="39" t="s">
        <v>1201</v>
      </c>
      <c r="C391" s="134"/>
      <c r="D391" s="152"/>
      <c r="E391" s="28"/>
      <c r="F391" s="106" t="str">
        <f>IF($C$393=0,"",IF(C391="[for completion]","",IF(C391="","",C391/$C$393)))</f>
        <v/>
      </c>
      <c r="G391" s="106" t="str">
        <f>IF($D$393=0,"",IF(D391="[for completion]","",IF(D391="","",D391/$D$393)))</f>
        <v/>
      </c>
    </row>
    <row r="392" spans="1:7" x14ac:dyDescent="0.25">
      <c r="A392" s="22" t="s">
        <v>1691</v>
      </c>
      <c r="B392" s="22" t="s">
        <v>1594</v>
      </c>
      <c r="C392" s="134"/>
      <c r="D392" s="152"/>
      <c r="E392" s="28"/>
      <c r="F392" s="106" t="str">
        <f>IF($C$393=0,"",IF(C392="[for completion]","",IF(C392="","",C392/$C$393)))</f>
        <v/>
      </c>
      <c r="G392" s="106" t="str">
        <f>IF($D$393=0,"",IF(D392="[for completion]","",IF(D392="","",D392/$D$393)))</f>
        <v/>
      </c>
    </row>
    <row r="393" spans="1:7" x14ac:dyDescent="0.25">
      <c r="A393" s="22" t="s">
        <v>1692</v>
      </c>
      <c r="B393" s="39" t="s">
        <v>94</v>
      </c>
      <c r="C393" s="100">
        <f>SUM(C389:C392)</f>
        <v>0</v>
      </c>
      <c r="D393" s="101">
        <f>SUM(D389:D392)</f>
        <v>0</v>
      </c>
      <c r="E393" s="28"/>
      <c r="F393" s="115">
        <f>SUM(F389:F392)</f>
        <v>0</v>
      </c>
      <c r="G393" s="115">
        <f>SUM(G389:G392)</f>
        <v>0</v>
      </c>
    </row>
    <row r="394" spans="1:7" x14ac:dyDescent="0.25">
      <c r="A394" s="22" t="s">
        <v>1693</v>
      </c>
      <c r="B394" s="22"/>
      <c r="C394" s="97"/>
      <c r="D394" s="22"/>
      <c r="E394" s="20"/>
      <c r="F394" s="20"/>
      <c r="G394" s="20"/>
    </row>
    <row r="395" spans="1:7" x14ac:dyDescent="0.25">
      <c r="A395" s="41"/>
      <c r="B395" s="41" t="s">
        <v>2238</v>
      </c>
      <c r="C395" s="41" t="s">
        <v>2235</v>
      </c>
      <c r="D395" s="41" t="s">
        <v>2236</v>
      </c>
      <c r="E395" s="41"/>
      <c r="F395" s="41" t="s">
        <v>2237</v>
      </c>
      <c r="G395" s="41"/>
    </row>
    <row r="396" spans="1:7" x14ac:dyDescent="0.25">
      <c r="A396" s="22" t="s">
        <v>1895</v>
      </c>
      <c r="B396" s="39" t="s">
        <v>1582</v>
      </c>
      <c r="C396" s="165"/>
      <c r="D396" s="131"/>
      <c r="E396" s="20"/>
      <c r="F396" s="131"/>
      <c r="G396" s="106" t="str">
        <f>IF($D$414=0,"",IF(D396="[for completion]","",IF(D396="","",D396/$D$414)))</f>
        <v/>
      </c>
    </row>
    <row r="397" spans="1:7" x14ac:dyDescent="0.25">
      <c r="A397" s="22" t="s">
        <v>1896</v>
      </c>
      <c r="B397" s="120" t="s">
        <v>1583</v>
      </c>
      <c r="C397" s="165"/>
      <c r="D397" s="131"/>
      <c r="E397" s="20"/>
      <c r="F397" s="131"/>
      <c r="G397" s="106" t="str">
        <f t="shared" ref="G397:G405" si="17">IF($D$414=0,"",IF(D397="[for completion]","",IF(D397="","",D397/$D$414)))</f>
        <v/>
      </c>
    </row>
    <row r="398" spans="1:7" x14ac:dyDescent="0.25">
      <c r="A398" s="22" t="s">
        <v>1897</v>
      </c>
      <c r="B398" s="39" t="s">
        <v>1584</v>
      </c>
      <c r="C398" s="165"/>
      <c r="D398" s="131"/>
      <c r="E398" s="20"/>
      <c r="F398" s="131"/>
      <c r="G398" s="106" t="str">
        <f t="shared" si="17"/>
        <v/>
      </c>
    </row>
    <row r="399" spans="1:7" x14ac:dyDescent="0.25">
      <c r="A399" s="22" t="s">
        <v>1898</v>
      </c>
      <c r="B399" s="39" t="s">
        <v>1585</v>
      </c>
      <c r="C399" s="165"/>
      <c r="D399" s="131"/>
      <c r="E399" s="20"/>
      <c r="F399" s="131"/>
      <c r="G399" s="106" t="str">
        <f t="shared" si="17"/>
        <v/>
      </c>
    </row>
    <row r="400" spans="1:7" x14ac:dyDescent="0.25">
      <c r="A400" s="22" t="s">
        <v>1899</v>
      </c>
      <c r="B400" s="39" t="s">
        <v>1586</v>
      </c>
      <c r="C400" s="165"/>
      <c r="D400" s="131"/>
      <c r="E400" s="20"/>
      <c r="F400" s="131"/>
      <c r="G400" s="106" t="str">
        <f t="shared" si="17"/>
        <v/>
      </c>
    </row>
    <row r="401" spans="1:7" x14ac:dyDescent="0.25">
      <c r="A401" s="22" t="s">
        <v>1900</v>
      </c>
      <c r="B401" s="39" t="s">
        <v>1587</v>
      </c>
      <c r="C401" s="165"/>
      <c r="D401" s="131"/>
      <c r="E401" s="20"/>
      <c r="F401" s="131"/>
      <c r="G401" s="106" t="str">
        <f t="shared" si="17"/>
        <v/>
      </c>
    </row>
    <row r="402" spans="1:7" x14ac:dyDescent="0.25">
      <c r="A402" s="22" t="s">
        <v>1901</v>
      </c>
      <c r="B402" s="39" t="s">
        <v>1201</v>
      </c>
      <c r="C402" s="165"/>
      <c r="D402" s="131"/>
      <c r="E402" s="20"/>
      <c r="F402" s="131"/>
      <c r="G402" s="106" t="str">
        <f t="shared" si="17"/>
        <v/>
      </c>
    </row>
    <row r="403" spans="1:7" x14ac:dyDescent="0.25">
      <c r="A403" s="22" t="s">
        <v>1902</v>
      </c>
      <c r="B403" s="39" t="s">
        <v>1594</v>
      </c>
      <c r="C403" s="165"/>
      <c r="D403" s="131"/>
      <c r="E403" s="20"/>
      <c r="F403" s="131"/>
      <c r="G403" s="106" t="str">
        <f t="shared" si="17"/>
        <v/>
      </c>
    </row>
    <row r="404" spans="1:7" x14ac:dyDescent="0.25">
      <c r="A404" s="22" t="s">
        <v>1903</v>
      </c>
      <c r="B404" s="39" t="s">
        <v>94</v>
      </c>
      <c r="C404" s="100">
        <v>0</v>
      </c>
      <c r="D404" s="100">
        <v>0</v>
      </c>
      <c r="E404" s="20"/>
      <c r="F404" s="22"/>
      <c r="G404" s="106" t="str">
        <f t="shared" si="17"/>
        <v/>
      </c>
    </row>
    <row r="405" spans="1:7" x14ac:dyDescent="0.25">
      <c r="A405" s="22" t="s">
        <v>1904</v>
      </c>
      <c r="B405" s="22" t="s">
        <v>2234</v>
      </c>
      <c r="C405" s="22"/>
      <c r="D405" s="22"/>
      <c r="E405" s="22"/>
      <c r="F405" s="131"/>
      <c r="G405" s="106" t="str">
        <f t="shared" si="17"/>
        <v/>
      </c>
    </row>
    <row r="406" spans="1:7" x14ac:dyDescent="0.25">
      <c r="A406" s="22" t="s">
        <v>1905</v>
      </c>
      <c r="B406" s="146"/>
      <c r="C406" s="22"/>
      <c r="D406" s="22"/>
      <c r="E406" s="20"/>
      <c r="F406" s="106"/>
      <c r="G406" s="106"/>
    </row>
    <row r="407" spans="1:7" x14ac:dyDescent="0.25">
      <c r="A407" s="22" t="s">
        <v>1906</v>
      </c>
      <c r="B407" s="146"/>
      <c r="C407" s="22"/>
      <c r="D407" s="22"/>
      <c r="E407" s="20"/>
      <c r="F407" s="106"/>
      <c r="G407" s="106"/>
    </row>
    <row r="408" spans="1:7" x14ac:dyDescent="0.25">
      <c r="A408" s="22" t="s">
        <v>1907</v>
      </c>
      <c r="B408" s="146"/>
      <c r="C408" s="22"/>
      <c r="D408" s="22"/>
      <c r="E408" s="20"/>
      <c r="F408" s="106"/>
      <c r="G408" s="106"/>
    </row>
    <row r="409" spans="1:7" x14ac:dyDescent="0.25">
      <c r="A409" s="22" t="s">
        <v>1908</v>
      </c>
      <c r="B409" s="146"/>
      <c r="C409" s="22"/>
      <c r="D409" s="22"/>
      <c r="E409" s="20"/>
      <c r="F409" s="106"/>
      <c r="G409" s="106"/>
    </row>
    <row r="410" spans="1:7" x14ac:dyDescent="0.25">
      <c r="A410" s="22" t="s">
        <v>1909</v>
      </c>
      <c r="B410" s="146"/>
      <c r="C410" s="22"/>
      <c r="D410" s="22"/>
      <c r="E410" s="20"/>
      <c r="F410" s="106"/>
      <c r="G410" s="106"/>
    </row>
    <row r="411" spans="1:7" x14ac:dyDescent="0.25">
      <c r="A411" s="22" t="s">
        <v>1910</v>
      </c>
      <c r="B411" s="146"/>
      <c r="C411" s="22"/>
      <c r="D411" s="22"/>
      <c r="E411" s="20"/>
      <c r="F411" s="106"/>
      <c r="G411" s="106"/>
    </row>
    <row r="412" spans="1:7" x14ac:dyDescent="0.25">
      <c r="A412" s="22" t="s">
        <v>1911</v>
      </c>
      <c r="B412" s="146"/>
      <c r="C412" s="22"/>
      <c r="D412" s="22"/>
      <c r="E412" s="20"/>
      <c r="F412" s="106"/>
      <c r="G412" s="106"/>
    </row>
    <row r="413" spans="1:7" x14ac:dyDescent="0.25">
      <c r="A413" s="22" t="s">
        <v>1912</v>
      </c>
      <c r="B413" s="39"/>
      <c r="C413" s="22"/>
      <c r="D413" s="22"/>
      <c r="E413" s="20"/>
      <c r="F413" s="106"/>
      <c r="G413" s="106"/>
    </row>
    <row r="414" spans="1:7" x14ac:dyDescent="0.25">
      <c r="A414" s="22" t="s">
        <v>1913</v>
      </c>
      <c r="B414" s="39"/>
      <c r="C414" s="100"/>
      <c r="D414" s="22"/>
      <c r="E414" s="20"/>
      <c r="F414" s="155"/>
      <c r="G414" s="155"/>
    </row>
    <row r="415" spans="1:7" x14ac:dyDescent="0.25">
      <c r="A415" s="22" t="s">
        <v>1914</v>
      </c>
      <c r="B415" s="22"/>
      <c r="C415" s="154"/>
      <c r="D415" s="22"/>
      <c r="E415" s="20"/>
      <c r="F415" s="20"/>
      <c r="G415" s="20"/>
    </row>
    <row r="416" spans="1:7" x14ac:dyDescent="0.25">
      <c r="A416" s="22" t="s">
        <v>1915</v>
      </c>
      <c r="B416" s="22"/>
      <c r="C416" s="154"/>
      <c r="D416" s="22"/>
      <c r="E416" s="20"/>
      <c r="F416" s="20"/>
      <c r="G416" s="20"/>
    </row>
    <row r="417" spans="1:7" x14ac:dyDescent="0.25">
      <c r="A417" s="22" t="s">
        <v>1916</v>
      </c>
      <c r="B417" s="22"/>
      <c r="C417" s="154"/>
      <c r="D417" s="22"/>
      <c r="E417" s="20"/>
      <c r="F417" s="20"/>
      <c r="G417" s="20"/>
    </row>
    <row r="418" spans="1:7" x14ac:dyDescent="0.25">
      <c r="A418" s="22" t="s">
        <v>1917</v>
      </c>
      <c r="B418" s="22"/>
      <c r="C418" s="154"/>
      <c r="D418" s="22"/>
      <c r="E418" s="20"/>
      <c r="F418" s="20"/>
      <c r="G418" s="20"/>
    </row>
    <row r="419" spans="1:7" x14ac:dyDescent="0.25">
      <c r="A419" s="22" t="s">
        <v>1918</v>
      </c>
      <c r="B419" s="22"/>
      <c r="C419" s="154"/>
      <c r="D419" s="22"/>
      <c r="E419" s="20"/>
      <c r="F419" s="20"/>
      <c r="G419" s="20"/>
    </row>
    <row r="420" spans="1:7" x14ac:dyDescent="0.25">
      <c r="A420" s="22" t="s">
        <v>1919</v>
      </c>
      <c r="B420" s="22"/>
      <c r="C420" s="154"/>
      <c r="D420" s="22"/>
      <c r="E420" s="20"/>
      <c r="F420" s="20"/>
      <c r="G420" s="20"/>
    </row>
    <row r="421" spans="1:7" x14ac:dyDescent="0.25">
      <c r="A421" s="22" t="s">
        <v>1920</v>
      </c>
      <c r="B421" s="22"/>
      <c r="C421" s="154"/>
      <c r="D421" s="22"/>
      <c r="E421" s="20"/>
      <c r="F421" s="20"/>
      <c r="G421" s="20"/>
    </row>
    <row r="422" spans="1:7" x14ac:dyDescent="0.25">
      <c r="A422" s="22" t="s">
        <v>1921</v>
      </c>
      <c r="B422" s="22"/>
      <c r="C422" s="154"/>
      <c r="D422" s="22"/>
      <c r="E422" s="20"/>
      <c r="F422" s="20"/>
      <c r="G422" s="20"/>
    </row>
    <row r="423" spans="1:7" x14ac:dyDescent="0.25">
      <c r="A423" s="22" t="s">
        <v>1922</v>
      </c>
      <c r="B423" s="22"/>
      <c r="C423" s="154"/>
      <c r="D423" s="22"/>
      <c r="E423" s="20"/>
      <c r="F423" s="20"/>
      <c r="G423" s="20"/>
    </row>
    <row r="424" spans="1:7" x14ac:dyDescent="0.25">
      <c r="A424" s="22" t="s">
        <v>1923</v>
      </c>
      <c r="B424" s="22"/>
      <c r="C424" s="154"/>
      <c r="D424" s="22"/>
      <c r="E424" s="20"/>
      <c r="F424" s="20"/>
      <c r="G424" s="20"/>
    </row>
    <row r="425" spans="1:7" x14ac:dyDescent="0.25">
      <c r="A425" s="22" t="s">
        <v>1924</v>
      </c>
      <c r="B425" s="22"/>
      <c r="C425" s="154"/>
      <c r="D425" s="22"/>
      <c r="E425" s="20"/>
      <c r="F425" s="20"/>
      <c r="G425" s="20"/>
    </row>
    <row r="426" spans="1:7" x14ac:dyDescent="0.25">
      <c r="A426" s="22" t="s">
        <v>1925</v>
      </c>
      <c r="B426" s="22"/>
      <c r="C426" s="154"/>
      <c r="D426" s="22"/>
      <c r="E426" s="20"/>
      <c r="F426" s="20"/>
      <c r="G426" s="20"/>
    </row>
    <row r="427" spans="1:7" x14ac:dyDescent="0.25">
      <c r="A427" s="22" t="s">
        <v>1926</v>
      </c>
      <c r="B427" s="22"/>
      <c r="C427" s="154"/>
      <c r="D427" s="22"/>
      <c r="E427" s="20"/>
      <c r="F427" s="20"/>
      <c r="G427" s="20"/>
    </row>
    <row r="428" spans="1:7" x14ac:dyDescent="0.25">
      <c r="A428" s="22" t="s">
        <v>1927</v>
      </c>
      <c r="B428" s="22"/>
      <c r="C428" s="154"/>
      <c r="D428" s="22"/>
      <c r="E428" s="20"/>
      <c r="F428" s="20"/>
      <c r="G428" s="20"/>
    </row>
    <row r="429" spans="1:7" x14ac:dyDescent="0.25">
      <c r="A429" s="22" t="s">
        <v>1928</v>
      </c>
      <c r="B429" s="22"/>
      <c r="C429" s="154"/>
      <c r="D429" s="22"/>
      <c r="E429" s="20"/>
      <c r="F429" s="20"/>
      <c r="G429" s="20"/>
    </row>
    <row r="430" spans="1:7" x14ac:dyDescent="0.25">
      <c r="A430" s="22" t="s">
        <v>1929</v>
      </c>
      <c r="B430" s="22"/>
      <c r="C430" s="154"/>
      <c r="D430" s="22"/>
      <c r="E430" s="20"/>
      <c r="F430" s="20"/>
      <c r="G430" s="20"/>
    </row>
    <row r="431" spans="1:7" x14ac:dyDescent="0.25">
      <c r="A431" s="22" t="s">
        <v>1930</v>
      </c>
      <c r="B431" s="22"/>
      <c r="C431" s="154"/>
      <c r="D431" s="22"/>
      <c r="E431" s="20"/>
      <c r="F431" s="20"/>
      <c r="G431" s="20"/>
    </row>
    <row r="432" spans="1:7" x14ac:dyDescent="0.25">
      <c r="A432" s="22" t="s">
        <v>1931</v>
      </c>
      <c r="B432" s="22"/>
      <c r="C432" s="154"/>
      <c r="D432" s="22"/>
      <c r="E432" s="20"/>
      <c r="F432" s="20"/>
      <c r="G432" s="20"/>
    </row>
    <row r="433" spans="1:7" x14ac:dyDescent="0.25">
      <c r="A433" s="22" t="s">
        <v>1932</v>
      </c>
      <c r="B433" s="22"/>
      <c r="C433" s="154"/>
      <c r="D433" s="22"/>
      <c r="E433" s="20"/>
      <c r="F433" s="20"/>
      <c r="G433" s="20"/>
    </row>
    <row r="434" spans="1:7" x14ac:dyDescent="0.25">
      <c r="A434" s="22" t="s">
        <v>1933</v>
      </c>
      <c r="B434" s="22"/>
      <c r="C434" s="154"/>
      <c r="D434" s="22"/>
      <c r="E434" s="20"/>
      <c r="F434" s="20"/>
      <c r="G434" s="20"/>
    </row>
    <row r="435" spans="1:7" x14ac:dyDescent="0.25">
      <c r="A435" s="22" t="s">
        <v>1934</v>
      </c>
      <c r="B435" s="22"/>
      <c r="C435" s="154"/>
      <c r="D435" s="22"/>
      <c r="E435" s="20"/>
      <c r="F435" s="20"/>
      <c r="G435" s="20"/>
    </row>
    <row r="436" spans="1:7" x14ac:dyDescent="0.25">
      <c r="A436" s="22" t="s">
        <v>1935</v>
      </c>
      <c r="B436" s="22"/>
      <c r="C436" s="154"/>
      <c r="D436" s="22"/>
      <c r="E436" s="20"/>
      <c r="F436" s="20"/>
      <c r="G436" s="20"/>
    </row>
    <row r="437" spans="1:7" x14ac:dyDescent="0.25">
      <c r="A437" s="22" t="s">
        <v>1936</v>
      </c>
      <c r="B437" s="22"/>
      <c r="C437" s="154"/>
      <c r="D437" s="22"/>
      <c r="E437" s="20"/>
      <c r="F437" s="20"/>
      <c r="G437" s="20"/>
    </row>
    <row r="438" spans="1:7" x14ac:dyDescent="0.25">
      <c r="A438" s="22" t="s">
        <v>1937</v>
      </c>
      <c r="B438" s="22"/>
      <c r="C438" s="154"/>
      <c r="D438" s="22"/>
      <c r="E438" s="20"/>
      <c r="F438" s="20"/>
      <c r="G438" s="20"/>
    </row>
    <row r="439" spans="1:7" x14ac:dyDescent="0.25">
      <c r="A439" s="22" t="s">
        <v>1938</v>
      </c>
      <c r="B439" s="22"/>
      <c r="C439" s="154"/>
      <c r="D439" s="22"/>
      <c r="E439" s="20"/>
      <c r="F439" s="20"/>
      <c r="G439" s="20"/>
    </row>
    <row r="440" spans="1:7" x14ac:dyDescent="0.25">
      <c r="A440" s="22" t="s">
        <v>1939</v>
      </c>
      <c r="B440" s="22"/>
      <c r="C440" s="154"/>
      <c r="D440" s="22"/>
      <c r="E440" s="20"/>
      <c r="F440" s="20"/>
      <c r="G440" s="20"/>
    </row>
    <row r="441" spans="1:7" x14ac:dyDescent="0.25">
      <c r="A441" s="22" t="s">
        <v>1940</v>
      </c>
      <c r="B441" s="22"/>
      <c r="C441" s="154"/>
      <c r="D441" s="22"/>
      <c r="E441" s="20"/>
      <c r="F441" s="20"/>
      <c r="G441" s="20"/>
    </row>
    <row r="442" spans="1:7" x14ac:dyDescent="0.25">
      <c r="A442" s="22" t="s">
        <v>1941</v>
      </c>
      <c r="B442" s="22"/>
      <c r="C442" s="154"/>
      <c r="D442" s="22"/>
      <c r="E442" s="20"/>
      <c r="F442" s="20"/>
      <c r="G442" s="20"/>
    </row>
    <row r="443" spans="1:7" x14ac:dyDescent="0.25">
      <c r="A443" s="22" t="s">
        <v>1942</v>
      </c>
      <c r="B443" s="22"/>
      <c r="C443" s="154"/>
      <c r="D443" s="22"/>
      <c r="E443" s="20"/>
      <c r="F443" s="20"/>
      <c r="G443" s="20"/>
    </row>
    <row r="444" spans="1:7" ht="18.75" x14ac:dyDescent="0.25">
      <c r="A444" s="93"/>
      <c r="B444" s="118" t="s">
        <v>1500</v>
      </c>
      <c r="C444" s="93"/>
      <c r="D444" s="93"/>
      <c r="E444" s="93"/>
      <c r="F444" s="93"/>
      <c r="G444" s="93"/>
    </row>
    <row r="445" spans="1:7" x14ac:dyDescent="0.25">
      <c r="A445" s="41"/>
      <c r="B445" s="41" t="s">
        <v>1874</v>
      </c>
      <c r="C445" s="41" t="s">
        <v>605</v>
      </c>
      <c r="D445" s="41" t="s">
        <v>606</v>
      </c>
      <c r="E445" s="41"/>
      <c r="F445" s="41" t="s">
        <v>436</v>
      </c>
      <c r="G445" s="41" t="s">
        <v>607</v>
      </c>
    </row>
    <row r="446" spans="1:7" x14ac:dyDescent="0.25">
      <c r="A446" s="22" t="s">
        <v>1501</v>
      </c>
      <c r="B446" s="22" t="s">
        <v>609</v>
      </c>
      <c r="C446" s="134"/>
      <c r="D446" s="36"/>
      <c r="E446" s="36"/>
      <c r="F446" s="54"/>
      <c r="G446" s="54"/>
    </row>
    <row r="447" spans="1:7" x14ac:dyDescent="0.25">
      <c r="A447" s="36"/>
      <c r="B447" s="22"/>
      <c r="C447" s="22"/>
      <c r="D447" s="36"/>
      <c r="E447" s="36"/>
      <c r="F447" s="54"/>
      <c r="G447" s="54"/>
    </row>
    <row r="448" spans="1:7" x14ac:dyDescent="0.25">
      <c r="A448" s="22"/>
      <c r="B448" s="22" t="s">
        <v>610</v>
      </c>
      <c r="C448" s="22"/>
      <c r="D448" s="36"/>
      <c r="E448" s="36"/>
      <c r="F448" s="54"/>
      <c r="G448" s="54"/>
    </row>
    <row r="449" spans="1:7" x14ac:dyDescent="0.25">
      <c r="A449" s="22" t="s">
        <v>1502</v>
      </c>
      <c r="B449" s="146" t="s">
        <v>528</v>
      </c>
      <c r="C449" s="134"/>
      <c r="D449" s="134"/>
      <c r="E449" s="36"/>
      <c r="F449" s="106" t="str">
        <f>IF($C$473=0,"",IF(C449="[for completion]","",IF(C449="","",C449/$C$473)))</f>
        <v/>
      </c>
      <c r="G449" s="106" t="str">
        <f>IF($D$473=0,"",IF(D449="[for completion]","",IF(D449="","",D449/$D$473)))</f>
        <v/>
      </c>
    </row>
    <row r="450" spans="1:7" x14ac:dyDescent="0.25">
      <c r="A450" s="22" t="s">
        <v>1503</v>
      </c>
      <c r="B450" s="146" t="s">
        <v>528</v>
      </c>
      <c r="C450" s="134"/>
      <c r="D450" s="134"/>
      <c r="E450" s="36"/>
      <c r="F450" s="106" t="str">
        <f t="shared" ref="F450:F472" si="18">IF($C$473=0,"",IF(C450="[for completion]","",IF(C450="","",C450/$C$473)))</f>
        <v/>
      </c>
      <c r="G450" s="106" t="str">
        <f t="shared" ref="G450:G472" si="19">IF($D$473=0,"",IF(D450="[for completion]","",IF(D450="","",D450/$D$473)))</f>
        <v/>
      </c>
    </row>
    <row r="451" spans="1:7" x14ac:dyDescent="0.25">
      <c r="A451" s="22" t="s">
        <v>1504</v>
      </c>
      <c r="B451" s="146" t="s">
        <v>528</v>
      </c>
      <c r="C451" s="134"/>
      <c r="D451" s="134"/>
      <c r="E451" s="36"/>
      <c r="F451" s="106" t="str">
        <f t="shared" si="18"/>
        <v/>
      </c>
      <c r="G451" s="106" t="str">
        <f t="shared" si="19"/>
        <v/>
      </c>
    </row>
    <row r="452" spans="1:7" x14ac:dyDescent="0.25">
      <c r="A452" s="22" t="s">
        <v>1505</v>
      </c>
      <c r="B452" s="146" t="s">
        <v>528</v>
      </c>
      <c r="C452" s="134"/>
      <c r="D452" s="134"/>
      <c r="E452" s="36"/>
      <c r="F452" s="106" t="str">
        <f t="shared" si="18"/>
        <v/>
      </c>
      <c r="G452" s="106" t="str">
        <f t="shared" si="19"/>
        <v/>
      </c>
    </row>
    <row r="453" spans="1:7" x14ac:dyDescent="0.25">
      <c r="A453" s="22" t="s">
        <v>1506</v>
      </c>
      <c r="B453" s="146" t="s">
        <v>528</v>
      </c>
      <c r="C453" s="134"/>
      <c r="D453" s="134"/>
      <c r="E453" s="36"/>
      <c r="F453" s="106" t="str">
        <f t="shared" si="18"/>
        <v/>
      </c>
      <c r="G453" s="106" t="str">
        <f t="shared" si="19"/>
        <v/>
      </c>
    </row>
    <row r="454" spans="1:7" x14ac:dyDescent="0.25">
      <c r="A454" s="22" t="s">
        <v>1507</v>
      </c>
      <c r="B454" s="146" t="s">
        <v>528</v>
      </c>
      <c r="C454" s="134"/>
      <c r="D454" s="134"/>
      <c r="E454" s="36"/>
      <c r="F454" s="106" t="str">
        <f t="shared" si="18"/>
        <v/>
      </c>
      <c r="G454" s="106" t="str">
        <f t="shared" si="19"/>
        <v/>
      </c>
    </row>
    <row r="455" spans="1:7" x14ac:dyDescent="0.25">
      <c r="A455" s="22" t="s">
        <v>1508</v>
      </c>
      <c r="B455" s="146" t="s">
        <v>528</v>
      </c>
      <c r="C455" s="134"/>
      <c r="D455" s="134"/>
      <c r="E455" s="36"/>
      <c r="F455" s="106" t="str">
        <f t="shared" si="18"/>
        <v/>
      </c>
      <c r="G455" s="106" t="str">
        <f t="shared" si="19"/>
        <v/>
      </c>
    </row>
    <row r="456" spans="1:7" x14ac:dyDescent="0.25">
      <c r="A456" s="22" t="s">
        <v>1509</v>
      </c>
      <c r="B456" s="146" t="s">
        <v>528</v>
      </c>
      <c r="C456" s="134"/>
      <c r="D456" s="152"/>
      <c r="E456" s="36"/>
      <c r="F456" s="106" t="str">
        <f t="shared" si="18"/>
        <v/>
      </c>
      <c r="G456" s="106" t="str">
        <f t="shared" si="19"/>
        <v/>
      </c>
    </row>
    <row r="457" spans="1:7" x14ac:dyDescent="0.25">
      <c r="A457" s="22" t="s">
        <v>1510</v>
      </c>
      <c r="B457" s="146" t="s">
        <v>528</v>
      </c>
      <c r="C457" s="134"/>
      <c r="D457" s="152"/>
      <c r="E457" s="36"/>
      <c r="F457" s="106" t="str">
        <f t="shared" si="18"/>
        <v/>
      </c>
      <c r="G457" s="106" t="str">
        <f t="shared" si="19"/>
        <v/>
      </c>
    </row>
    <row r="458" spans="1:7" x14ac:dyDescent="0.25">
      <c r="A458" s="22" t="s">
        <v>1943</v>
      </c>
      <c r="B458" s="146" t="s">
        <v>528</v>
      </c>
      <c r="C458" s="134"/>
      <c r="D458" s="152"/>
      <c r="E458" s="39"/>
      <c r="F458" s="106" t="str">
        <f t="shared" si="18"/>
        <v/>
      </c>
      <c r="G458" s="106" t="str">
        <f t="shared" si="19"/>
        <v/>
      </c>
    </row>
    <row r="459" spans="1:7" x14ac:dyDescent="0.25">
      <c r="A459" s="22" t="s">
        <v>1944</v>
      </c>
      <c r="B459" s="146" t="s">
        <v>528</v>
      </c>
      <c r="C459" s="134"/>
      <c r="D459" s="152"/>
      <c r="E459" s="39"/>
      <c r="F459" s="106" t="str">
        <f t="shared" si="18"/>
        <v/>
      </c>
      <c r="G459" s="106" t="str">
        <f t="shared" si="19"/>
        <v/>
      </c>
    </row>
    <row r="460" spans="1:7" x14ac:dyDescent="0.25">
      <c r="A460" s="22" t="s">
        <v>1945</v>
      </c>
      <c r="B460" s="146" t="s">
        <v>528</v>
      </c>
      <c r="C460" s="134"/>
      <c r="D460" s="152"/>
      <c r="E460" s="39"/>
      <c r="F460" s="106" t="str">
        <f t="shared" si="18"/>
        <v/>
      </c>
      <c r="G460" s="106" t="str">
        <f t="shared" si="19"/>
        <v/>
      </c>
    </row>
    <row r="461" spans="1:7" x14ac:dyDescent="0.25">
      <c r="A461" s="22" t="s">
        <v>1946</v>
      </c>
      <c r="B461" s="146" t="s">
        <v>528</v>
      </c>
      <c r="C461" s="134"/>
      <c r="D461" s="152"/>
      <c r="E461" s="39"/>
      <c r="F461" s="106" t="str">
        <f t="shared" si="18"/>
        <v/>
      </c>
      <c r="G461" s="106" t="str">
        <f t="shared" si="19"/>
        <v/>
      </c>
    </row>
    <row r="462" spans="1:7" x14ac:dyDescent="0.25">
      <c r="A462" s="22" t="s">
        <v>1947</v>
      </c>
      <c r="B462" s="146" t="s">
        <v>528</v>
      </c>
      <c r="C462" s="134"/>
      <c r="D462" s="152"/>
      <c r="E462" s="39"/>
      <c r="F462" s="106" t="str">
        <f t="shared" si="18"/>
        <v/>
      </c>
      <c r="G462" s="106" t="str">
        <f t="shared" si="19"/>
        <v/>
      </c>
    </row>
    <row r="463" spans="1:7" x14ac:dyDescent="0.25">
      <c r="A463" s="22" t="s">
        <v>1948</v>
      </c>
      <c r="B463" s="146" t="s">
        <v>528</v>
      </c>
      <c r="C463" s="134"/>
      <c r="D463" s="152"/>
      <c r="E463" s="39"/>
      <c r="F463" s="106" t="str">
        <f t="shared" si="18"/>
        <v/>
      </c>
      <c r="G463" s="106" t="str">
        <f t="shared" si="19"/>
        <v/>
      </c>
    </row>
    <row r="464" spans="1:7" x14ac:dyDescent="0.25">
      <c r="A464" s="22" t="s">
        <v>1949</v>
      </c>
      <c r="B464" s="146" t="s">
        <v>528</v>
      </c>
      <c r="C464" s="134"/>
      <c r="D464" s="152"/>
      <c r="E464" s="22"/>
      <c r="F464" s="106" t="str">
        <f t="shared" si="18"/>
        <v/>
      </c>
      <c r="G464" s="106" t="str">
        <f t="shared" si="19"/>
        <v/>
      </c>
    </row>
    <row r="465" spans="1:7" x14ac:dyDescent="0.25">
      <c r="A465" s="22" t="s">
        <v>1950</v>
      </c>
      <c r="B465" s="146" t="s">
        <v>528</v>
      </c>
      <c r="C465" s="134"/>
      <c r="D465" s="152"/>
      <c r="E465" s="90"/>
      <c r="F465" s="106" t="str">
        <f t="shared" si="18"/>
        <v/>
      </c>
      <c r="G465" s="106" t="str">
        <f t="shared" si="19"/>
        <v/>
      </c>
    </row>
    <row r="466" spans="1:7" x14ac:dyDescent="0.25">
      <c r="A466" s="22" t="s">
        <v>1951</v>
      </c>
      <c r="B466" s="146" t="s">
        <v>528</v>
      </c>
      <c r="C466" s="134"/>
      <c r="D466" s="152"/>
      <c r="E466" s="90"/>
      <c r="F466" s="106" t="str">
        <f t="shared" si="18"/>
        <v/>
      </c>
      <c r="G466" s="106" t="str">
        <f t="shared" si="19"/>
        <v/>
      </c>
    </row>
    <row r="467" spans="1:7" x14ac:dyDescent="0.25">
      <c r="A467" s="22" t="s">
        <v>1952</v>
      </c>
      <c r="B467" s="146" t="s">
        <v>528</v>
      </c>
      <c r="C467" s="134"/>
      <c r="D467" s="152"/>
      <c r="E467" s="90"/>
      <c r="F467" s="106" t="str">
        <f t="shared" si="18"/>
        <v/>
      </c>
      <c r="G467" s="106" t="str">
        <f t="shared" si="19"/>
        <v/>
      </c>
    </row>
    <row r="468" spans="1:7" x14ac:dyDescent="0.25">
      <c r="A468" s="22" t="s">
        <v>1953</v>
      </c>
      <c r="B468" s="146" t="s">
        <v>528</v>
      </c>
      <c r="C468" s="134"/>
      <c r="D468" s="152"/>
      <c r="E468" s="90"/>
      <c r="F468" s="106" t="str">
        <f t="shared" si="18"/>
        <v/>
      </c>
      <c r="G468" s="106" t="str">
        <f t="shared" si="19"/>
        <v/>
      </c>
    </row>
    <row r="469" spans="1:7" x14ac:dyDescent="0.25">
      <c r="A469" s="22" t="s">
        <v>1954</v>
      </c>
      <c r="B469" s="146" t="s">
        <v>528</v>
      </c>
      <c r="C469" s="134"/>
      <c r="D469" s="152"/>
      <c r="E469" s="90"/>
      <c r="F469" s="106" t="str">
        <f t="shared" si="18"/>
        <v/>
      </c>
      <c r="G469" s="106" t="str">
        <f t="shared" si="19"/>
        <v/>
      </c>
    </row>
    <row r="470" spans="1:7" x14ac:dyDescent="0.25">
      <c r="A470" s="22" t="s">
        <v>1955</v>
      </c>
      <c r="B470" s="146" t="s">
        <v>528</v>
      </c>
      <c r="C470" s="134"/>
      <c r="D470" s="152"/>
      <c r="E470" s="90"/>
      <c r="F470" s="106" t="str">
        <f t="shared" si="18"/>
        <v/>
      </c>
      <c r="G470" s="106" t="str">
        <f t="shared" si="19"/>
        <v/>
      </c>
    </row>
    <row r="471" spans="1:7" x14ac:dyDescent="0.25">
      <c r="A471" s="22" t="s">
        <v>1956</v>
      </c>
      <c r="B471" s="146" t="s">
        <v>528</v>
      </c>
      <c r="C471" s="134"/>
      <c r="D471" s="152"/>
      <c r="E471" s="90"/>
      <c r="F471" s="106" t="str">
        <f t="shared" si="18"/>
        <v/>
      </c>
      <c r="G471" s="106" t="str">
        <f t="shared" si="19"/>
        <v/>
      </c>
    </row>
    <row r="472" spans="1:7" x14ac:dyDescent="0.25">
      <c r="A472" s="22" t="s">
        <v>1957</v>
      </c>
      <c r="B472" s="146" t="s">
        <v>528</v>
      </c>
      <c r="C472" s="134"/>
      <c r="D472" s="152"/>
      <c r="E472" s="90"/>
      <c r="F472" s="106" t="str">
        <f t="shared" si="18"/>
        <v/>
      </c>
      <c r="G472" s="106" t="str">
        <f t="shared" si="19"/>
        <v/>
      </c>
    </row>
    <row r="473" spans="1:7" x14ac:dyDescent="0.25">
      <c r="A473" s="22" t="s">
        <v>1958</v>
      </c>
      <c r="B473" s="39" t="s">
        <v>94</v>
      </c>
      <c r="C473" s="102">
        <f>SUM(C449:C472)</f>
        <v>0</v>
      </c>
      <c r="D473" s="22">
        <f>SUM(D449:D472)</f>
        <v>0</v>
      </c>
      <c r="E473" s="90"/>
      <c r="F473" s="115">
        <f>SUM(F449:F472)</f>
        <v>0</v>
      </c>
      <c r="G473" s="115">
        <f>SUM(G449:G472)</f>
        <v>0</v>
      </c>
    </row>
    <row r="474" spans="1:7" x14ac:dyDescent="0.25">
      <c r="A474" s="41"/>
      <c r="B474" s="41" t="s">
        <v>1891</v>
      </c>
      <c r="C474" s="41" t="s">
        <v>605</v>
      </c>
      <c r="D474" s="41" t="s">
        <v>606</v>
      </c>
      <c r="E474" s="41"/>
      <c r="F474" s="41" t="s">
        <v>436</v>
      </c>
      <c r="G474" s="41" t="s">
        <v>607</v>
      </c>
    </row>
    <row r="475" spans="1:7" x14ac:dyDescent="0.25">
      <c r="A475" s="22" t="s">
        <v>1512</v>
      </c>
      <c r="B475" s="22" t="s">
        <v>638</v>
      </c>
      <c r="C475" s="151"/>
      <c r="D475" s="22"/>
      <c r="E475" s="22"/>
      <c r="F475" s="22"/>
      <c r="G475" s="22"/>
    </row>
    <row r="476" spans="1:7" x14ac:dyDescent="0.25">
      <c r="A476" s="22"/>
      <c r="B476" s="22"/>
      <c r="C476" s="22"/>
      <c r="D476" s="22"/>
      <c r="E476" s="22"/>
      <c r="F476" s="22"/>
      <c r="G476" s="22"/>
    </row>
    <row r="477" spans="1:7" x14ac:dyDescent="0.25">
      <c r="A477" s="22"/>
      <c r="B477" s="39" t="s">
        <v>639</v>
      </c>
      <c r="C477" s="22"/>
      <c r="D477" s="22"/>
      <c r="E477" s="22"/>
      <c r="F477" s="22"/>
      <c r="G477" s="22"/>
    </row>
    <row r="478" spans="1:7" x14ac:dyDescent="0.25">
      <c r="A478" s="22" t="s">
        <v>1513</v>
      </c>
      <c r="B478" s="22" t="s">
        <v>641</v>
      </c>
      <c r="C478" s="134"/>
      <c r="D478" s="152"/>
      <c r="E478" s="22"/>
      <c r="F478" s="106" t="str">
        <f>IF($C$486=0,"",IF(C478="[for completion]","",IF(C478="","",C478/$C$486)))</f>
        <v/>
      </c>
      <c r="G478" s="106" t="str">
        <f>IF($D$486=0,"",IF(D478="[for completion]","",IF(D478="","",D478/$D$486)))</f>
        <v/>
      </c>
    </row>
    <row r="479" spans="1:7" x14ac:dyDescent="0.25">
      <c r="A479" s="22" t="s">
        <v>1514</v>
      </c>
      <c r="B479" s="22" t="s">
        <v>643</v>
      </c>
      <c r="C479" s="134"/>
      <c r="D479" s="152"/>
      <c r="E479" s="22"/>
      <c r="F479" s="106" t="str">
        <f t="shared" ref="F479:F485" si="20">IF($C$486=0,"",IF(C479="[for completion]","",IF(C479="","",C479/$C$486)))</f>
        <v/>
      </c>
      <c r="G479" s="106" t="str">
        <f t="shared" ref="G479:G485" si="21">IF($D$486=0,"",IF(D479="[for completion]","",IF(D479="","",D479/$D$486)))</f>
        <v/>
      </c>
    </row>
    <row r="480" spans="1:7" x14ac:dyDescent="0.25">
      <c r="A480" s="22" t="s">
        <v>1515</v>
      </c>
      <c r="B480" s="22" t="s">
        <v>645</v>
      </c>
      <c r="C480" s="134"/>
      <c r="D480" s="152"/>
      <c r="E480" s="22"/>
      <c r="F480" s="106" t="str">
        <f t="shared" si="20"/>
        <v/>
      </c>
      <c r="G480" s="106" t="str">
        <f t="shared" si="21"/>
        <v/>
      </c>
    </row>
    <row r="481" spans="1:7" x14ac:dyDescent="0.25">
      <c r="A481" s="22" t="s">
        <v>1516</v>
      </c>
      <c r="B481" s="22" t="s">
        <v>647</v>
      </c>
      <c r="C481" s="134"/>
      <c r="D481" s="152"/>
      <c r="E481" s="22"/>
      <c r="F481" s="106" t="str">
        <f t="shared" si="20"/>
        <v/>
      </c>
      <c r="G481" s="106" t="str">
        <f t="shared" si="21"/>
        <v/>
      </c>
    </row>
    <row r="482" spans="1:7" x14ac:dyDescent="0.25">
      <c r="A482" s="22" t="s">
        <v>1517</v>
      </c>
      <c r="B482" s="22" t="s">
        <v>649</v>
      </c>
      <c r="C482" s="134"/>
      <c r="D482" s="152"/>
      <c r="E482" s="22"/>
      <c r="F482" s="106" t="str">
        <f t="shared" si="20"/>
        <v/>
      </c>
      <c r="G482" s="106" t="str">
        <f t="shared" si="21"/>
        <v/>
      </c>
    </row>
    <row r="483" spans="1:7" x14ac:dyDescent="0.25">
      <c r="A483" s="22" t="s">
        <v>1518</v>
      </c>
      <c r="B483" s="22" t="s">
        <v>651</v>
      </c>
      <c r="C483" s="134"/>
      <c r="D483" s="152"/>
      <c r="E483" s="22"/>
      <c r="F483" s="106" t="str">
        <f t="shared" si="20"/>
        <v/>
      </c>
      <c r="G483" s="106" t="str">
        <f t="shared" si="21"/>
        <v/>
      </c>
    </row>
    <row r="484" spans="1:7" x14ac:dyDescent="0.25">
      <c r="A484" s="22" t="s">
        <v>1519</v>
      </c>
      <c r="B484" s="22" t="s">
        <v>653</v>
      </c>
      <c r="C484" s="134"/>
      <c r="D484" s="152"/>
      <c r="E484" s="22"/>
      <c r="F484" s="106" t="str">
        <f t="shared" si="20"/>
        <v/>
      </c>
      <c r="G484" s="106" t="str">
        <f t="shared" si="21"/>
        <v/>
      </c>
    </row>
    <row r="485" spans="1:7" x14ac:dyDescent="0.25">
      <c r="A485" s="22" t="s">
        <v>1520</v>
      </c>
      <c r="B485" s="22" t="s">
        <v>655</v>
      </c>
      <c r="C485" s="134"/>
      <c r="D485" s="152"/>
      <c r="E485" s="22"/>
      <c r="F485" s="106" t="str">
        <f t="shared" si="20"/>
        <v/>
      </c>
      <c r="G485" s="106" t="str">
        <f t="shared" si="21"/>
        <v/>
      </c>
    </row>
    <row r="486" spans="1:7" x14ac:dyDescent="0.25">
      <c r="A486" s="22" t="s">
        <v>1521</v>
      </c>
      <c r="B486" s="48" t="s">
        <v>94</v>
      </c>
      <c r="C486" s="100">
        <f>SUM(C478:C485)</f>
        <v>0</v>
      </c>
      <c r="D486" s="46">
        <f>SUM(D478:D485)</f>
        <v>0</v>
      </c>
      <c r="E486" s="22"/>
      <c r="F486" s="97">
        <f>SUM(F478:F485)</f>
        <v>0</v>
      </c>
      <c r="G486" s="97">
        <f>SUM(G478:G485)</f>
        <v>0</v>
      </c>
    </row>
    <row r="487" spans="1:7" x14ac:dyDescent="0.25">
      <c r="A487" s="22" t="s">
        <v>1522</v>
      </c>
      <c r="B487" s="50" t="s">
        <v>658</v>
      </c>
      <c r="C487" s="134"/>
      <c r="D487" s="152"/>
      <c r="E487" s="22"/>
      <c r="F487" s="106" t="s">
        <v>1213</v>
      </c>
      <c r="G487" s="106" t="s">
        <v>1213</v>
      </c>
    </row>
    <row r="488" spans="1:7" x14ac:dyDescent="0.25">
      <c r="A488" s="22" t="s">
        <v>1523</v>
      </c>
      <c r="B488" s="50" t="s">
        <v>660</v>
      </c>
      <c r="C488" s="134"/>
      <c r="D488" s="152"/>
      <c r="E488" s="22"/>
      <c r="F488" s="106" t="s">
        <v>1213</v>
      </c>
      <c r="G488" s="106" t="s">
        <v>1213</v>
      </c>
    </row>
    <row r="489" spans="1:7" x14ac:dyDescent="0.25">
      <c r="A489" s="22" t="s">
        <v>1524</v>
      </c>
      <c r="B489" s="50" t="s">
        <v>662</v>
      </c>
      <c r="C489" s="134"/>
      <c r="D489" s="152"/>
      <c r="E489" s="22"/>
      <c r="F489" s="106" t="s">
        <v>1213</v>
      </c>
      <c r="G489" s="106" t="s">
        <v>1213</v>
      </c>
    </row>
    <row r="490" spans="1:7" x14ac:dyDescent="0.25">
      <c r="A490" s="22" t="s">
        <v>1597</v>
      </c>
      <c r="B490" s="50" t="s">
        <v>664</v>
      </c>
      <c r="C490" s="134"/>
      <c r="D490" s="152"/>
      <c r="E490" s="22"/>
      <c r="F490" s="106" t="s">
        <v>1213</v>
      </c>
      <c r="G490" s="106" t="s">
        <v>1213</v>
      </c>
    </row>
    <row r="491" spans="1:7" x14ac:dyDescent="0.25">
      <c r="A491" s="22" t="s">
        <v>1598</v>
      </c>
      <c r="B491" s="50" t="s">
        <v>666</v>
      </c>
      <c r="C491" s="134"/>
      <c r="D491" s="152"/>
      <c r="E491" s="22"/>
      <c r="F491" s="106" t="s">
        <v>1213</v>
      </c>
      <c r="G491" s="106" t="s">
        <v>1213</v>
      </c>
    </row>
    <row r="492" spans="1:7" x14ac:dyDescent="0.25">
      <c r="A492" s="22" t="s">
        <v>1599</v>
      </c>
      <c r="B492" s="50" t="s">
        <v>668</v>
      </c>
      <c r="C492" s="134"/>
      <c r="D492" s="152"/>
      <c r="E492" s="22"/>
      <c r="F492" s="106" t="s">
        <v>1213</v>
      </c>
      <c r="G492" s="106" t="s">
        <v>1213</v>
      </c>
    </row>
    <row r="493" spans="1:7" x14ac:dyDescent="0.25">
      <c r="A493" s="22" t="s">
        <v>1600</v>
      </c>
      <c r="B493" s="50"/>
      <c r="C493" s="22"/>
      <c r="D493" s="22"/>
      <c r="E493" s="22"/>
      <c r="F493" s="47"/>
      <c r="G493" s="47"/>
    </row>
    <row r="494" spans="1:7" x14ac:dyDescent="0.25">
      <c r="A494" s="22" t="s">
        <v>1601</v>
      </c>
      <c r="B494" s="50"/>
      <c r="C494" s="22"/>
      <c r="D494" s="22"/>
      <c r="E494" s="22"/>
      <c r="F494" s="47"/>
      <c r="G494" s="47"/>
    </row>
    <row r="495" spans="1:7" x14ac:dyDescent="0.25">
      <c r="A495" s="22" t="s">
        <v>1602</v>
      </c>
      <c r="B495" s="50"/>
      <c r="C495" s="22"/>
      <c r="D495" s="22"/>
      <c r="E495" s="22"/>
      <c r="F495" s="90"/>
      <c r="G495" s="90"/>
    </row>
    <row r="496" spans="1:7" x14ac:dyDescent="0.25">
      <c r="A496" s="41"/>
      <c r="B496" s="41" t="s">
        <v>1959</v>
      </c>
      <c r="C496" s="41" t="s">
        <v>605</v>
      </c>
      <c r="D496" s="41" t="s">
        <v>606</v>
      </c>
      <c r="E496" s="41"/>
      <c r="F496" s="41" t="s">
        <v>436</v>
      </c>
      <c r="G496" s="41" t="s">
        <v>607</v>
      </c>
    </row>
    <row r="497" spans="1:7" x14ac:dyDescent="0.25">
      <c r="A497" s="22" t="s">
        <v>1525</v>
      </c>
      <c r="B497" s="22" t="s">
        <v>638</v>
      </c>
      <c r="C497" s="151" t="s">
        <v>67</v>
      </c>
      <c r="D497" s="22"/>
      <c r="E497" s="22"/>
      <c r="F497" s="22"/>
      <c r="G497" s="22"/>
    </row>
    <row r="498" spans="1:7" x14ac:dyDescent="0.25">
      <c r="A498" s="22"/>
      <c r="B498" s="22"/>
      <c r="C498" s="22"/>
      <c r="D498" s="22"/>
      <c r="E498" s="22"/>
      <c r="F498" s="22"/>
      <c r="G498" s="22"/>
    </row>
    <row r="499" spans="1:7" x14ac:dyDescent="0.25">
      <c r="A499" s="22"/>
      <c r="B499" s="39" t="s">
        <v>639</v>
      </c>
      <c r="C499" s="22"/>
      <c r="D499" s="22"/>
      <c r="E499" s="22"/>
      <c r="F499" s="22"/>
      <c r="G499" s="22"/>
    </row>
    <row r="500" spans="1:7" x14ac:dyDescent="0.25">
      <c r="A500" s="22" t="s">
        <v>1526</v>
      </c>
      <c r="B500" s="22" t="s">
        <v>641</v>
      </c>
      <c r="C500" s="134" t="s">
        <v>67</v>
      </c>
      <c r="D500" s="152" t="s">
        <v>67</v>
      </c>
      <c r="E500" s="22"/>
      <c r="F500" s="106" t="str">
        <f>IF($C$508=0,"",IF(C500="[for completion]","",IF(C500="","",C500/$C$508)))</f>
        <v/>
      </c>
      <c r="G500" s="106" t="str">
        <f>IF($D$508=0,"",IF(D500="[for completion]","",IF(D500="","",D500/$D$508)))</f>
        <v/>
      </c>
    </row>
    <row r="501" spans="1:7" x14ac:dyDescent="0.25">
      <c r="A501" s="22" t="s">
        <v>1527</v>
      </c>
      <c r="B501" s="22" t="s">
        <v>643</v>
      </c>
      <c r="C501" s="134" t="s">
        <v>67</v>
      </c>
      <c r="D501" s="152" t="s">
        <v>67</v>
      </c>
      <c r="E501" s="22"/>
      <c r="F501" s="106" t="str">
        <f t="shared" ref="F501:F507" si="22">IF($C$508=0,"",IF(C501="[for completion]","",IF(C501="","",C501/$C$508)))</f>
        <v/>
      </c>
      <c r="G501" s="106" t="str">
        <f t="shared" ref="G501:G507" si="23">IF($D$508=0,"",IF(D501="[for completion]","",IF(D501="","",D501/$D$508)))</f>
        <v/>
      </c>
    </row>
    <row r="502" spans="1:7" x14ac:dyDescent="0.25">
      <c r="A502" s="22" t="s">
        <v>1528</v>
      </c>
      <c r="B502" s="22" t="s">
        <v>645</v>
      </c>
      <c r="C502" s="134" t="s">
        <v>67</v>
      </c>
      <c r="D502" s="152" t="s">
        <v>67</v>
      </c>
      <c r="E502" s="22"/>
      <c r="F502" s="106" t="str">
        <f t="shared" si="22"/>
        <v/>
      </c>
      <c r="G502" s="106" t="str">
        <f t="shared" si="23"/>
        <v/>
      </c>
    </row>
    <row r="503" spans="1:7" x14ac:dyDescent="0.25">
      <c r="A503" s="22" t="s">
        <v>1529</v>
      </c>
      <c r="B503" s="22" t="s">
        <v>647</v>
      </c>
      <c r="C503" s="134" t="s">
        <v>67</v>
      </c>
      <c r="D503" s="152" t="s">
        <v>67</v>
      </c>
      <c r="E503" s="22"/>
      <c r="F503" s="106" t="str">
        <f t="shared" si="22"/>
        <v/>
      </c>
      <c r="G503" s="106" t="str">
        <f t="shared" si="23"/>
        <v/>
      </c>
    </row>
    <row r="504" spans="1:7" x14ac:dyDescent="0.25">
      <c r="A504" s="22" t="s">
        <v>1530</v>
      </c>
      <c r="B504" s="22" t="s">
        <v>649</v>
      </c>
      <c r="C504" s="134" t="s">
        <v>67</v>
      </c>
      <c r="D504" s="152" t="s">
        <v>67</v>
      </c>
      <c r="E504" s="22"/>
      <c r="F504" s="106" t="str">
        <f t="shared" si="22"/>
        <v/>
      </c>
      <c r="G504" s="106" t="str">
        <f t="shared" si="23"/>
        <v/>
      </c>
    </row>
    <row r="505" spans="1:7" x14ac:dyDescent="0.25">
      <c r="A505" s="22" t="s">
        <v>1531</v>
      </c>
      <c r="B505" s="22" t="s">
        <v>651</v>
      </c>
      <c r="C505" s="134" t="s">
        <v>67</v>
      </c>
      <c r="D505" s="152" t="s">
        <v>67</v>
      </c>
      <c r="E505" s="22"/>
      <c r="F505" s="106" t="str">
        <f t="shared" si="22"/>
        <v/>
      </c>
      <c r="G505" s="106" t="str">
        <f t="shared" si="23"/>
        <v/>
      </c>
    </row>
    <row r="506" spans="1:7" x14ac:dyDescent="0.25">
      <c r="A506" s="22" t="s">
        <v>1532</v>
      </c>
      <c r="B506" s="22" t="s">
        <v>653</v>
      </c>
      <c r="C506" s="134" t="s">
        <v>67</v>
      </c>
      <c r="D506" s="152" t="s">
        <v>67</v>
      </c>
      <c r="E506" s="22"/>
      <c r="F506" s="106" t="str">
        <f t="shared" si="22"/>
        <v/>
      </c>
      <c r="G506" s="106" t="str">
        <f t="shared" si="23"/>
        <v/>
      </c>
    </row>
    <row r="507" spans="1:7" x14ac:dyDescent="0.25">
      <c r="A507" s="22" t="s">
        <v>1533</v>
      </c>
      <c r="B507" s="22" t="s">
        <v>655</v>
      </c>
      <c r="C507" s="134" t="s">
        <v>67</v>
      </c>
      <c r="D507" s="145" t="s">
        <v>67</v>
      </c>
      <c r="E507" s="22"/>
      <c r="F507" s="106" t="str">
        <f t="shared" si="22"/>
        <v/>
      </c>
      <c r="G507" s="106" t="str">
        <f t="shared" si="23"/>
        <v/>
      </c>
    </row>
    <row r="508" spans="1:7" x14ac:dyDescent="0.25">
      <c r="A508" s="22" t="s">
        <v>1534</v>
      </c>
      <c r="B508" s="48" t="s">
        <v>94</v>
      </c>
      <c r="C508" s="100">
        <f>SUM(C500:C507)</f>
        <v>0</v>
      </c>
      <c r="D508" s="46">
        <f>SUM(D500:D507)</f>
        <v>0</v>
      </c>
      <c r="E508" s="22"/>
      <c r="F508" s="97">
        <f>SUM(F500:F507)</f>
        <v>0</v>
      </c>
      <c r="G508" s="97">
        <f>SUM(G500:G507)</f>
        <v>0</v>
      </c>
    </row>
    <row r="509" spans="1:7" x14ac:dyDescent="0.25">
      <c r="A509" s="22" t="s">
        <v>1603</v>
      </c>
      <c r="B509" s="50" t="s">
        <v>658</v>
      </c>
      <c r="C509" s="100"/>
      <c r="D509" s="101"/>
      <c r="E509" s="22"/>
      <c r="F509" s="106" t="s">
        <v>1213</v>
      </c>
      <c r="G509" s="106" t="s">
        <v>1213</v>
      </c>
    </row>
    <row r="510" spans="1:7" x14ac:dyDescent="0.25">
      <c r="A510" s="22" t="s">
        <v>1604</v>
      </c>
      <c r="B510" s="50" t="s">
        <v>660</v>
      </c>
      <c r="C510" s="100"/>
      <c r="D510" s="101"/>
      <c r="E510" s="22"/>
      <c r="F510" s="106" t="s">
        <v>1213</v>
      </c>
      <c r="G510" s="106" t="s">
        <v>1213</v>
      </c>
    </row>
    <row r="511" spans="1:7" x14ac:dyDescent="0.25">
      <c r="A511" s="22" t="s">
        <v>1605</v>
      </c>
      <c r="B511" s="50" t="s">
        <v>662</v>
      </c>
      <c r="C511" s="100"/>
      <c r="D511" s="101"/>
      <c r="E511" s="22"/>
      <c r="F511" s="106" t="s">
        <v>1213</v>
      </c>
      <c r="G511" s="106" t="s">
        <v>1213</v>
      </c>
    </row>
    <row r="512" spans="1:7" x14ac:dyDescent="0.25">
      <c r="A512" s="22" t="s">
        <v>1779</v>
      </c>
      <c r="B512" s="50" t="s">
        <v>664</v>
      </c>
      <c r="C512" s="100"/>
      <c r="D512" s="101"/>
      <c r="E512" s="22"/>
      <c r="F512" s="106" t="s">
        <v>1213</v>
      </c>
      <c r="G512" s="106" t="s">
        <v>1213</v>
      </c>
    </row>
    <row r="513" spans="1:7" x14ac:dyDescent="0.25">
      <c r="A513" s="22" t="s">
        <v>1780</v>
      </c>
      <c r="B513" s="50" t="s">
        <v>666</v>
      </c>
      <c r="C513" s="100"/>
      <c r="D513" s="101"/>
      <c r="E513" s="22"/>
      <c r="F513" s="106" t="s">
        <v>1213</v>
      </c>
      <c r="G513" s="106" t="s">
        <v>1213</v>
      </c>
    </row>
    <row r="514" spans="1:7" x14ac:dyDescent="0.25">
      <c r="A514" s="22" t="s">
        <v>1781</v>
      </c>
      <c r="B514" s="50" t="s">
        <v>668</v>
      </c>
      <c r="C514" s="100"/>
      <c r="D514" s="101"/>
      <c r="E514" s="22"/>
      <c r="F514" s="106" t="s">
        <v>1213</v>
      </c>
      <c r="G514" s="106" t="s">
        <v>1213</v>
      </c>
    </row>
    <row r="515" spans="1:7" x14ac:dyDescent="0.25">
      <c r="A515" s="22" t="s">
        <v>1782</v>
      </c>
      <c r="B515" s="50"/>
      <c r="C515" s="22"/>
      <c r="D515" s="22"/>
      <c r="E515" s="22"/>
      <c r="F515" s="106"/>
      <c r="G515" s="106"/>
    </row>
    <row r="516" spans="1:7" x14ac:dyDescent="0.25">
      <c r="A516" s="22" t="s">
        <v>1783</v>
      </c>
      <c r="B516" s="50"/>
      <c r="C516" s="22"/>
      <c r="D516" s="22"/>
      <c r="E516" s="22"/>
      <c r="F516" s="106"/>
      <c r="G516" s="106"/>
    </row>
    <row r="517" spans="1:7" x14ac:dyDescent="0.25">
      <c r="A517" s="22" t="s">
        <v>1784</v>
      </c>
      <c r="B517" s="50"/>
      <c r="C517" s="22"/>
      <c r="D517" s="22"/>
      <c r="E517" s="22"/>
      <c r="F517" s="106"/>
      <c r="G517" s="97"/>
    </row>
    <row r="518" spans="1:7" x14ac:dyDescent="0.25">
      <c r="A518" s="41"/>
      <c r="B518" s="41" t="s">
        <v>1960</v>
      </c>
      <c r="C518" s="41" t="s">
        <v>725</v>
      </c>
      <c r="D518" s="41"/>
      <c r="E518" s="41"/>
      <c r="F518" s="41"/>
      <c r="G518" s="41"/>
    </row>
    <row r="519" spans="1:7" x14ac:dyDescent="0.25">
      <c r="A519" s="22" t="s">
        <v>1606</v>
      </c>
      <c r="B519" s="39" t="s">
        <v>726</v>
      </c>
      <c r="C519" s="151"/>
      <c r="D519" s="151"/>
      <c r="E519" s="22"/>
      <c r="F519" s="22"/>
      <c r="G519" s="22"/>
    </row>
    <row r="520" spans="1:7" x14ac:dyDescent="0.25">
      <c r="A520" s="22" t="s">
        <v>1607</v>
      </c>
      <c r="B520" s="39" t="s">
        <v>727</v>
      </c>
      <c r="C520" s="151"/>
      <c r="D520" s="151"/>
      <c r="E520" s="22"/>
      <c r="F520" s="22"/>
      <c r="G520" s="22"/>
    </row>
    <row r="521" spans="1:7" x14ac:dyDescent="0.25">
      <c r="A521" s="22" t="s">
        <v>1608</v>
      </c>
      <c r="B521" s="39" t="s">
        <v>728</v>
      </c>
      <c r="C521" s="151"/>
      <c r="D521" s="151"/>
      <c r="E521" s="22"/>
      <c r="F521" s="22"/>
      <c r="G521" s="22"/>
    </row>
    <row r="522" spans="1:7" x14ac:dyDescent="0.25">
      <c r="A522" s="22" t="s">
        <v>1609</v>
      </c>
      <c r="B522" s="39" t="s">
        <v>729</v>
      </c>
      <c r="C522" s="151"/>
      <c r="D522" s="151"/>
      <c r="E522" s="22"/>
      <c r="F522" s="22"/>
      <c r="G522" s="22"/>
    </row>
    <row r="523" spans="1:7" x14ac:dyDescent="0.25">
      <c r="A523" s="22" t="s">
        <v>1610</v>
      </c>
      <c r="B523" s="39" t="s">
        <v>730</v>
      </c>
      <c r="C523" s="151"/>
      <c r="D523" s="151"/>
      <c r="E523" s="22"/>
      <c r="F523" s="22"/>
      <c r="G523" s="22"/>
    </row>
    <row r="524" spans="1:7" x14ac:dyDescent="0.25">
      <c r="A524" s="22" t="s">
        <v>1611</v>
      </c>
      <c r="B524" s="39" t="s">
        <v>731</v>
      </c>
      <c r="C524" s="151"/>
      <c r="D524" s="151"/>
      <c r="E524" s="22"/>
      <c r="F524" s="22"/>
      <c r="G524" s="22"/>
    </row>
    <row r="525" spans="1:7" x14ac:dyDescent="0.25">
      <c r="A525" s="22" t="s">
        <v>1612</v>
      </c>
      <c r="B525" s="39" t="s">
        <v>732</v>
      </c>
      <c r="C525" s="151"/>
      <c r="D525" s="151"/>
      <c r="E525" s="22"/>
      <c r="F525" s="22"/>
      <c r="G525" s="22"/>
    </row>
    <row r="526" spans="1:7" x14ac:dyDescent="0.25">
      <c r="A526" s="22" t="s">
        <v>1613</v>
      </c>
      <c r="B526" s="39" t="s">
        <v>1767</v>
      </c>
      <c r="C526" s="151"/>
      <c r="D526" s="151"/>
      <c r="E526" s="22"/>
      <c r="F526" s="22"/>
      <c r="G526" s="22"/>
    </row>
    <row r="527" spans="1:7" x14ac:dyDescent="0.25">
      <c r="A527" s="22" t="s">
        <v>1614</v>
      </c>
      <c r="B527" s="39" t="s">
        <v>1768</v>
      </c>
      <c r="C527" s="151"/>
      <c r="D527" s="151"/>
      <c r="E527" s="22"/>
      <c r="F527" s="22"/>
      <c r="G527" s="22"/>
    </row>
    <row r="528" spans="1:7" x14ac:dyDescent="0.25">
      <c r="A528" s="22" t="s">
        <v>1615</v>
      </c>
      <c r="B528" s="39" t="s">
        <v>1769</v>
      </c>
      <c r="C528" s="151"/>
      <c r="D528" s="151"/>
      <c r="E528" s="22"/>
      <c r="F528" s="22"/>
      <c r="G528" s="22"/>
    </row>
    <row r="529" spans="1:7" x14ac:dyDescent="0.25">
      <c r="A529" s="22" t="s">
        <v>1673</v>
      </c>
      <c r="B529" s="39" t="s">
        <v>733</v>
      </c>
      <c r="C529" s="151"/>
      <c r="D529" s="151"/>
      <c r="E529" s="22"/>
      <c r="F529" s="22"/>
      <c r="G529" s="22"/>
    </row>
    <row r="530" spans="1:7" x14ac:dyDescent="0.25">
      <c r="A530" s="22" t="s">
        <v>1785</v>
      </c>
      <c r="B530" s="39" t="s">
        <v>734</v>
      </c>
      <c r="C530" s="151"/>
      <c r="D530" s="151"/>
      <c r="E530" s="22"/>
      <c r="F530" s="22"/>
      <c r="G530" s="22"/>
    </row>
    <row r="531" spans="1:7" x14ac:dyDescent="0.25">
      <c r="A531" s="22" t="s">
        <v>1786</v>
      </c>
      <c r="B531" s="39" t="s">
        <v>92</v>
      </c>
      <c r="C531" s="151"/>
      <c r="D531" s="151"/>
      <c r="E531" s="22"/>
      <c r="F531" s="22"/>
      <c r="G531" s="22"/>
    </row>
    <row r="532" spans="1:7" x14ac:dyDescent="0.25">
      <c r="A532" s="22" t="s">
        <v>1787</v>
      </c>
      <c r="B532" s="50" t="s">
        <v>1770</v>
      </c>
      <c r="C532" s="151"/>
      <c r="D532" s="131"/>
      <c r="E532" s="22"/>
      <c r="F532" s="22"/>
      <c r="G532" s="22"/>
    </row>
    <row r="533" spans="1:7" x14ac:dyDescent="0.25">
      <c r="A533" s="22" t="s">
        <v>1788</v>
      </c>
      <c r="B533" s="50" t="s">
        <v>96</v>
      </c>
      <c r="C533" s="151"/>
      <c r="D533" s="131"/>
      <c r="E533" s="22"/>
      <c r="F533" s="22"/>
      <c r="G533" s="22"/>
    </row>
    <row r="534" spans="1:7" x14ac:dyDescent="0.25">
      <c r="A534" s="22" t="s">
        <v>1789</v>
      </c>
      <c r="B534" s="50" t="s">
        <v>96</v>
      </c>
      <c r="C534" s="151"/>
      <c r="D534" s="131"/>
      <c r="E534" s="22"/>
      <c r="F534" s="22"/>
      <c r="G534" s="22"/>
    </row>
    <row r="535" spans="1:7" x14ac:dyDescent="0.25">
      <c r="A535" s="22" t="s">
        <v>1961</v>
      </c>
      <c r="B535" s="50" t="s">
        <v>96</v>
      </c>
      <c r="C535" s="151"/>
      <c r="D535" s="131"/>
      <c r="E535" s="22"/>
      <c r="F535" s="22"/>
      <c r="G535" s="22"/>
    </row>
    <row r="536" spans="1:7" x14ac:dyDescent="0.25">
      <c r="A536" s="22" t="s">
        <v>1962</v>
      </c>
      <c r="B536" s="50" t="s">
        <v>96</v>
      </c>
      <c r="C536" s="151"/>
      <c r="D536" s="131"/>
      <c r="E536" s="22"/>
      <c r="F536" s="22"/>
      <c r="G536" s="22"/>
    </row>
    <row r="537" spans="1:7" x14ac:dyDescent="0.25">
      <c r="A537" s="22" t="s">
        <v>1963</v>
      </c>
      <c r="B537" s="50" t="s">
        <v>96</v>
      </c>
      <c r="C537" s="151"/>
      <c r="D537" s="131"/>
      <c r="E537" s="22"/>
      <c r="F537" s="22"/>
      <c r="G537" s="22"/>
    </row>
    <row r="538" spans="1:7" x14ac:dyDescent="0.25">
      <c r="A538" s="22" t="s">
        <v>1964</v>
      </c>
      <c r="B538" s="50" t="s">
        <v>96</v>
      </c>
      <c r="C538" s="151"/>
      <c r="D538" s="131"/>
      <c r="E538" s="22"/>
      <c r="F538" s="22"/>
      <c r="G538" s="22"/>
    </row>
    <row r="539" spans="1:7" x14ac:dyDescent="0.25">
      <c r="A539" s="22" t="s">
        <v>1965</v>
      </c>
      <c r="B539" s="50" t="s">
        <v>96</v>
      </c>
      <c r="C539" s="151"/>
      <c r="D539" s="131"/>
      <c r="E539" s="22"/>
      <c r="F539" s="22"/>
      <c r="G539" s="22"/>
    </row>
    <row r="540" spans="1:7" x14ac:dyDescent="0.25">
      <c r="A540" s="22" t="s">
        <v>1966</v>
      </c>
      <c r="B540" s="50" t="s">
        <v>96</v>
      </c>
      <c r="C540" s="151"/>
      <c r="D540" s="131"/>
      <c r="E540" s="22"/>
      <c r="F540" s="22"/>
      <c r="G540" s="22"/>
    </row>
    <row r="541" spans="1:7" x14ac:dyDescent="0.25">
      <c r="A541" s="22" t="s">
        <v>1967</v>
      </c>
      <c r="B541" s="50" t="s">
        <v>96</v>
      </c>
      <c r="C541" s="151"/>
      <c r="D541" s="131"/>
      <c r="E541" s="22"/>
      <c r="F541" s="22"/>
      <c r="G541" s="22"/>
    </row>
    <row r="542" spans="1:7" x14ac:dyDescent="0.25">
      <c r="A542" s="22" t="s">
        <v>1968</v>
      </c>
      <c r="B542" s="50" t="s">
        <v>96</v>
      </c>
      <c r="C542" s="151"/>
      <c r="D542" s="131"/>
      <c r="E542" s="22"/>
      <c r="F542" s="22"/>
      <c r="G542" s="22"/>
    </row>
    <row r="543" spans="1:7" x14ac:dyDescent="0.25">
      <c r="A543" s="22" t="s">
        <v>1969</v>
      </c>
      <c r="B543" s="50" t="s">
        <v>96</v>
      </c>
      <c r="C543" s="151"/>
      <c r="D543" s="131"/>
      <c r="E543" s="22"/>
      <c r="F543" s="22"/>
      <c r="G543" s="20"/>
    </row>
    <row r="544" spans="1:7" x14ac:dyDescent="0.25">
      <c r="A544" s="22" t="s">
        <v>1970</v>
      </c>
      <c r="B544" s="50" t="s">
        <v>96</v>
      </c>
      <c r="C544" s="151"/>
      <c r="D544" s="131"/>
      <c r="E544" s="22"/>
      <c r="F544" s="22"/>
      <c r="G544" s="20"/>
    </row>
    <row r="545" spans="1:7" x14ac:dyDescent="0.25">
      <c r="A545" s="22" t="s">
        <v>1971</v>
      </c>
      <c r="B545" s="50" t="s">
        <v>96</v>
      </c>
      <c r="C545" s="151"/>
      <c r="D545" s="131"/>
      <c r="E545" s="22"/>
      <c r="F545" s="22"/>
      <c r="G545" s="20"/>
    </row>
    <row r="546" spans="1:7" x14ac:dyDescent="0.25">
      <c r="A546" s="41"/>
      <c r="B546" s="41" t="s">
        <v>1972</v>
      </c>
      <c r="C546" s="41" t="s">
        <v>62</v>
      </c>
      <c r="D546" s="41" t="s">
        <v>1202</v>
      </c>
      <c r="E546" s="41"/>
      <c r="F546" s="41" t="s">
        <v>436</v>
      </c>
      <c r="G546" s="41" t="s">
        <v>1511</v>
      </c>
    </row>
    <row r="547" spans="1:7" x14ac:dyDescent="0.25">
      <c r="A547" s="22" t="s">
        <v>1674</v>
      </c>
      <c r="B547" s="146" t="s">
        <v>528</v>
      </c>
      <c r="C547" s="131"/>
      <c r="D547" s="131"/>
      <c r="E547" s="28"/>
      <c r="F547" s="106" t="str">
        <f>IF($C$565=0,"",IF(C547="[for completion]","",IF(C547="","",C547/$C$565)))</f>
        <v/>
      </c>
      <c r="G547" s="106" t="str">
        <f>IF($D$565=0,"",IF(D547="[for completion]","",IF(D547="","",D547/$D$565)))</f>
        <v/>
      </c>
    </row>
    <row r="548" spans="1:7" x14ac:dyDescent="0.25">
      <c r="A548" s="22" t="s">
        <v>1675</v>
      </c>
      <c r="B548" s="146" t="s">
        <v>528</v>
      </c>
      <c r="C548" s="131"/>
      <c r="D548" s="131"/>
      <c r="E548" s="28"/>
      <c r="F548" s="106" t="str">
        <f t="shared" ref="F548:F564" si="24">IF($C$565=0,"",IF(C548="[for completion]","",IF(C548="","",C548/$C$565)))</f>
        <v/>
      </c>
      <c r="G548" s="106" t="str">
        <f t="shared" ref="G548:G564" si="25">IF($D$565=0,"",IF(D548="[for completion]","",IF(D548="","",D548/$D$565)))</f>
        <v/>
      </c>
    </row>
    <row r="549" spans="1:7" x14ac:dyDescent="0.25">
      <c r="A549" s="22" t="s">
        <v>1676</v>
      </c>
      <c r="B549" s="146" t="s">
        <v>528</v>
      </c>
      <c r="C549" s="131"/>
      <c r="D549" s="131"/>
      <c r="E549" s="28"/>
      <c r="F549" s="106" t="str">
        <f t="shared" si="24"/>
        <v/>
      </c>
      <c r="G549" s="106" t="str">
        <f t="shared" si="25"/>
        <v/>
      </c>
    </row>
    <row r="550" spans="1:7" x14ac:dyDescent="0.25">
      <c r="A550" s="22" t="s">
        <v>1677</v>
      </c>
      <c r="B550" s="146" t="s">
        <v>528</v>
      </c>
      <c r="C550" s="131"/>
      <c r="D550" s="131"/>
      <c r="E550" s="28"/>
      <c r="F550" s="106" t="str">
        <f t="shared" si="24"/>
        <v/>
      </c>
      <c r="G550" s="106" t="str">
        <f t="shared" si="25"/>
        <v/>
      </c>
    </row>
    <row r="551" spans="1:7" x14ac:dyDescent="0.25">
      <c r="A551" s="22" t="s">
        <v>1678</v>
      </c>
      <c r="B551" s="146" t="s">
        <v>528</v>
      </c>
      <c r="C551" s="131"/>
      <c r="D551" s="131"/>
      <c r="E551" s="28"/>
      <c r="F551" s="106" t="str">
        <f t="shared" si="24"/>
        <v/>
      </c>
      <c r="G551" s="106" t="str">
        <f t="shared" si="25"/>
        <v/>
      </c>
    </row>
    <row r="552" spans="1:7" x14ac:dyDescent="0.25">
      <c r="A552" s="22" t="s">
        <v>1790</v>
      </c>
      <c r="B552" s="146" t="s">
        <v>528</v>
      </c>
      <c r="C552" s="131"/>
      <c r="D552" s="131"/>
      <c r="E552" s="28"/>
      <c r="F552" s="106" t="str">
        <f t="shared" si="24"/>
        <v/>
      </c>
      <c r="G552" s="106" t="str">
        <f t="shared" si="25"/>
        <v/>
      </c>
    </row>
    <row r="553" spans="1:7" x14ac:dyDescent="0.25">
      <c r="A553" s="22" t="s">
        <v>1791</v>
      </c>
      <c r="B553" s="146" t="s">
        <v>528</v>
      </c>
      <c r="C553" s="131"/>
      <c r="D553" s="131"/>
      <c r="E553" s="28"/>
      <c r="F553" s="106" t="str">
        <f t="shared" si="24"/>
        <v/>
      </c>
      <c r="G553" s="106" t="str">
        <f t="shared" si="25"/>
        <v/>
      </c>
    </row>
    <row r="554" spans="1:7" x14ac:dyDescent="0.25">
      <c r="A554" s="22" t="s">
        <v>1792</v>
      </c>
      <c r="B554" s="146" t="s">
        <v>528</v>
      </c>
      <c r="C554" s="131"/>
      <c r="D554" s="131"/>
      <c r="E554" s="28"/>
      <c r="F554" s="106" t="str">
        <f t="shared" si="24"/>
        <v/>
      </c>
      <c r="G554" s="106" t="str">
        <f t="shared" si="25"/>
        <v/>
      </c>
    </row>
    <row r="555" spans="1:7" x14ac:dyDescent="0.25">
      <c r="A555" s="22" t="s">
        <v>1793</v>
      </c>
      <c r="B555" s="146" t="s">
        <v>528</v>
      </c>
      <c r="C555" s="131"/>
      <c r="D555" s="131"/>
      <c r="E555" s="28"/>
      <c r="F555" s="106" t="str">
        <f t="shared" si="24"/>
        <v/>
      </c>
      <c r="G555" s="106" t="str">
        <f t="shared" si="25"/>
        <v/>
      </c>
    </row>
    <row r="556" spans="1:7" x14ac:dyDescent="0.25">
      <c r="A556" s="22" t="s">
        <v>1794</v>
      </c>
      <c r="B556" s="146" t="s">
        <v>528</v>
      </c>
      <c r="C556" s="131"/>
      <c r="D556" s="131"/>
      <c r="E556" s="28"/>
      <c r="F556" s="106" t="str">
        <f t="shared" si="24"/>
        <v/>
      </c>
      <c r="G556" s="106" t="str">
        <f t="shared" si="25"/>
        <v/>
      </c>
    </row>
    <row r="557" spans="1:7" x14ac:dyDescent="0.25">
      <c r="A557" s="22" t="s">
        <v>1795</v>
      </c>
      <c r="B557" s="146" t="s">
        <v>528</v>
      </c>
      <c r="C557" s="131"/>
      <c r="D557" s="131"/>
      <c r="E557" s="28"/>
      <c r="F557" s="106" t="str">
        <f t="shared" si="24"/>
        <v/>
      </c>
      <c r="G557" s="106" t="str">
        <f t="shared" si="25"/>
        <v/>
      </c>
    </row>
    <row r="558" spans="1:7" x14ac:dyDescent="0.25">
      <c r="A558" s="22" t="s">
        <v>1796</v>
      </c>
      <c r="B558" s="146" t="s">
        <v>528</v>
      </c>
      <c r="C558" s="131"/>
      <c r="D558" s="131"/>
      <c r="E558" s="28"/>
      <c r="F558" s="106" t="str">
        <f t="shared" si="24"/>
        <v/>
      </c>
      <c r="G558" s="106" t="str">
        <f t="shared" si="25"/>
        <v/>
      </c>
    </row>
    <row r="559" spans="1:7" x14ac:dyDescent="0.25">
      <c r="A559" s="22" t="s">
        <v>1797</v>
      </c>
      <c r="B559" s="146" t="s">
        <v>528</v>
      </c>
      <c r="C559" s="131"/>
      <c r="D559" s="131"/>
      <c r="E559" s="28"/>
      <c r="F559" s="106" t="str">
        <f t="shared" si="24"/>
        <v/>
      </c>
      <c r="G559" s="106" t="str">
        <f t="shared" si="25"/>
        <v/>
      </c>
    </row>
    <row r="560" spans="1:7" x14ac:dyDescent="0.25">
      <c r="A560" s="22" t="s">
        <v>1798</v>
      </c>
      <c r="B560" s="146" t="s">
        <v>528</v>
      </c>
      <c r="C560" s="131"/>
      <c r="D560" s="131"/>
      <c r="E560" s="28"/>
      <c r="F560" s="106" t="str">
        <f t="shared" si="24"/>
        <v/>
      </c>
      <c r="G560" s="106" t="str">
        <f t="shared" si="25"/>
        <v/>
      </c>
    </row>
    <row r="561" spans="1:7" x14ac:dyDescent="0.25">
      <c r="A561" s="22" t="s">
        <v>1799</v>
      </c>
      <c r="B561" s="146" t="s">
        <v>528</v>
      </c>
      <c r="C561" s="131"/>
      <c r="D561" s="131"/>
      <c r="E561" s="28"/>
      <c r="F561" s="106" t="str">
        <f t="shared" si="24"/>
        <v/>
      </c>
      <c r="G561" s="106" t="str">
        <f t="shared" si="25"/>
        <v/>
      </c>
    </row>
    <row r="562" spans="1:7" x14ac:dyDescent="0.25">
      <c r="A562" s="22" t="s">
        <v>1800</v>
      </c>
      <c r="B562" s="146" t="s">
        <v>528</v>
      </c>
      <c r="C562" s="131"/>
      <c r="D562" s="131"/>
      <c r="E562" s="28"/>
      <c r="F562" s="106" t="str">
        <f t="shared" si="24"/>
        <v/>
      </c>
      <c r="G562" s="106" t="str">
        <f t="shared" si="25"/>
        <v/>
      </c>
    </row>
    <row r="563" spans="1:7" x14ac:dyDescent="0.25">
      <c r="A563" s="22" t="s">
        <v>1801</v>
      </c>
      <c r="B563" s="146" t="s">
        <v>528</v>
      </c>
      <c r="C563" s="131"/>
      <c r="D563" s="131"/>
      <c r="E563" s="28"/>
      <c r="F563" s="106" t="str">
        <f t="shared" si="24"/>
        <v/>
      </c>
      <c r="G563" s="106" t="str">
        <f t="shared" si="25"/>
        <v/>
      </c>
    </row>
    <row r="564" spans="1:7" x14ac:dyDescent="0.25">
      <c r="A564" s="22" t="s">
        <v>1802</v>
      </c>
      <c r="B564" s="39" t="s">
        <v>1594</v>
      </c>
      <c r="C564" s="131"/>
      <c r="D564" s="131"/>
      <c r="E564" s="28"/>
      <c r="F564" s="106" t="str">
        <f t="shared" si="24"/>
        <v/>
      </c>
      <c r="G564" s="106" t="str">
        <f t="shared" si="25"/>
        <v/>
      </c>
    </row>
    <row r="565" spans="1:7" x14ac:dyDescent="0.25">
      <c r="A565" s="22" t="s">
        <v>1803</v>
      </c>
      <c r="B565" s="39" t="s">
        <v>94</v>
      </c>
      <c r="C565" s="100">
        <f>SUM(C547:C564)</f>
        <v>0</v>
      </c>
      <c r="D565" s="101">
        <f>SUM(D547:D564)</f>
        <v>0</v>
      </c>
      <c r="E565" s="28"/>
      <c r="F565" s="97">
        <f>SUM(F547:F564)</f>
        <v>0</v>
      </c>
      <c r="G565" s="97">
        <f>SUM(G547:G564)</f>
        <v>0</v>
      </c>
    </row>
    <row r="566" spans="1:7" x14ac:dyDescent="0.25">
      <c r="A566" s="22" t="s">
        <v>1973</v>
      </c>
      <c r="B566" s="39"/>
      <c r="C566" s="22"/>
      <c r="D566" s="22"/>
      <c r="E566" s="28"/>
      <c r="F566" s="28"/>
      <c r="G566" s="28"/>
    </row>
    <row r="567" spans="1:7" x14ac:dyDescent="0.25">
      <c r="A567" s="22" t="s">
        <v>1974</v>
      </c>
      <c r="B567" s="39"/>
      <c r="C567" s="22"/>
      <c r="D567" s="22"/>
      <c r="E567" s="28"/>
      <c r="F567" s="28"/>
      <c r="G567" s="28"/>
    </row>
    <row r="568" spans="1:7" x14ac:dyDescent="0.25">
      <c r="A568" s="22" t="s">
        <v>1975</v>
      </c>
      <c r="B568" s="39"/>
      <c r="C568" s="22"/>
      <c r="D568" s="22"/>
      <c r="E568" s="28"/>
      <c r="F568" s="28"/>
      <c r="G568" s="28"/>
    </row>
    <row r="569" spans="1:7" x14ac:dyDescent="0.25">
      <c r="A569" s="41"/>
      <c r="B569" s="41" t="s">
        <v>1976</v>
      </c>
      <c r="C569" s="41" t="s">
        <v>62</v>
      </c>
      <c r="D569" s="41" t="s">
        <v>1202</v>
      </c>
      <c r="E569" s="41"/>
      <c r="F569" s="41" t="s">
        <v>436</v>
      </c>
      <c r="G569" s="41" t="s">
        <v>1850</v>
      </c>
    </row>
    <row r="570" spans="1:7" x14ac:dyDescent="0.25">
      <c r="A570" s="22" t="s">
        <v>1804</v>
      </c>
      <c r="B570" s="146" t="s">
        <v>528</v>
      </c>
      <c r="C570" s="134"/>
      <c r="D570" s="152"/>
      <c r="E570" s="28"/>
      <c r="F570" s="106" t="str">
        <f>IF($C$588=0,"",IF(C570="[for completion]","",IF(C570="","",C570/$C$588)))</f>
        <v/>
      </c>
      <c r="G570" s="106" t="str">
        <f>IF($D$588=0,"",IF(D570="[for completion]","",IF(D570="","",D570/$D$588)))</f>
        <v/>
      </c>
    </row>
    <row r="571" spans="1:7" x14ac:dyDescent="0.25">
      <c r="A571" s="22" t="s">
        <v>1805</v>
      </c>
      <c r="B571" s="146" t="s">
        <v>528</v>
      </c>
      <c r="C571" s="134"/>
      <c r="D571" s="152"/>
      <c r="E571" s="28"/>
      <c r="F571" s="106" t="str">
        <f t="shared" ref="F571:F587" si="26">IF($C$588=0,"",IF(C571="[for completion]","",IF(C571="","",C571/$C$588)))</f>
        <v/>
      </c>
      <c r="G571" s="106" t="str">
        <f t="shared" ref="G571:G587" si="27">IF($D$588=0,"",IF(D571="[for completion]","",IF(D571="","",D571/$D$588)))</f>
        <v/>
      </c>
    </row>
    <row r="572" spans="1:7" x14ac:dyDescent="0.25">
      <c r="A572" s="22" t="s">
        <v>1806</v>
      </c>
      <c r="B572" s="146" t="s">
        <v>528</v>
      </c>
      <c r="C572" s="134"/>
      <c r="D572" s="152"/>
      <c r="E572" s="28"/>
      <c r="F572" s="106" t="str">
        <f t="shared" si="26"/>
        <v/>
      </c>
      <c r="G572" s="106" t="str">
        <f t="shared" si="27"/>
        <v/>
      </c>
    </row>
    <row r="573" spans="1:7" x14ac:dyDescent="0.25">
      <c r="A573" s="22" t="s">
        <v>1807</v>
      </c>
      <c r="B573" s="146" t="s">
        <v>528</v>
      </c>
      <c r="C573" s="134"/>
      <c r="D573" s="152"/>
      <c r="E573" s="28"/>
      <c r="F573" s="106" t="str">
        <f t="shared" si="26"/>
        <v/>
      </c>
      <c r="G573" s="106" t="str">
        <f t="shared" si="27"/>
        <v/>
      </c>
    </row>
    <row r="574" spans="1:7" x14ac:dyDescent="0.25">
      <c r="A574" s="22" t="s">
        <v>1808</v>
      </c>
      <c r="B574" s="146" t="s">
        <v>528</v>
      </c>
      <c r="C574" s="134"/>
      <c r="D574" s="152"/>
      <c r="E574" s="28"/>
      <c r="F574" s="106" t="str">
        <f t="shared" si="26"/>
        <v/>
      </c>
      <c r="G574" s="106" t="str">
        <f t="shared" si="27"/>
        <v/>
      </c>
    </row>
    <row r="575" spans="1:7" x14ac:dyDescent="0.25">
      <c r="A575" s="22" t="s">
        <v>1809</v>
      </c>
      <c r="B575" s="146" t="s">
        <v>528</v>
      </c>
      <c r="C575" s="134"/>
      <c r="D575" s="152"/>
      <c r="E575" s="28"/>
      <c r="F575" s="106" t="str">
        <f t="shared" si="26"/>
        <v/>
      </c>
      <c r="G575" s="106" t="str">
        <f t="shared" si="27"/>
        <v/>
      </c>
    </row>
    <row r="576" spans="1:7" x14ac:dyDescent="0.25">
      <c r="A576" s="22" t="s">
        <v>1810</v>
      </c>
      <c r="B576" s="146" t="s">
        <v>528</v>
      </c>
      <c r="C576" s="134"/>
      <c r="D576" s="152"/>
      <c r="E576" s="28"/>
      <c r="F576" s="106" t="str">
        <f t="shared" si="26"/>
        <v/>
      </c>
      <c r="G576" s="106" t="str">
        <f t="shared" si="27"/>
        <v/>
      </c>
    </row>
    <row r="577" spans="1:7" x14ac:dyDescent="0.25">
      <c r="A577" s="22" t="s">
        <v>1811</v>
      </c>
      <c r="B577" s="146" t="s">
        <v>528</v>
      </c>
      <c r="C577" s="134"/>
      <c r="D577" s="152"/>
      <c r="E577" s="28"/>
      <c r="F577" s="106" t="str">
        <f t="shared" si="26"/>
        <v/>
      </c>
      <c r="G577" s="106" t="str">
        <f t="shared" si="27"/>
        <v/>
      </c>
    </row>
    <row r="578" spans="1:7" x14ac:dyDescent="0.25">
      <c r="A578" s="22" t="s">
        <v>1812</v>
      </c>
      <c r="B578" s="146" t="s">
        <v>528</v>
      </c>
      <c r="C578" s="134"/>
      <c r="D578" s="152"/>
      <c r="E578" s="28"/>
      <c r="F578" s="106" t="str">
        <f t="shared" si="26"/>
        <v/>
      </c>
      <c r="G578" s="106" t="str">
        <f t="shared" si="27"/>
        <v/>
      </c>
    </row>
    <row r="579" spans="1:7" x14ac:dyDescent="0.25">
      <c r="A579" s="22" t="s">
        <v>1813</v>
      </c>
      <c r="B579" s="146" t="s">
        <v>528</v>
      </c>
      <c r="C579" s="134"/>
      <c r="D579" s="152"/>
      <c r="E579" s="28"/>
      <c r="F579" s="106" t="str">
        <f t="shared" si="26"/>
        <v/>
      </c>
      <c r="G579" s="106" t="str">
        <f t="shared" si="27"/>
        <v/>
      </c>
    </row>
    <row r="580" spans="1:7" x14ac:dyDescent="0.25">
      <c r="A580" s="22" t="s">
        <v>1814</v>
      </c>
      <c r="B580" s="146" t="s">
        <v>528</v>
      </c>
      <c r="C580" s="134"/>
      <c r="D580" s="152"/>
      <c r="E580" s="28"/>
      <c r="F580" s="106" t="str">
        <f t="shared" si="26"/>
        <v/>
      </c>
      <c r="G580" s="106" t="str">
        <f t="shared" si="27"/>
        <v/>
      </c>
    </row>
    <row r="581" spans="1:7" x14ac:dyDescent="0.25">
      <c r="A581" s="22" t="s">
        <v>1977</v>
      </c>
      <c r="B581" s="146" t="s">
        <v>528</v>
      </c>
      <c r="C581" s="134"/>
      <c r="D581" s="152"/>
      <c r="E581" s="28"/>
      <c r="F581" s="106" t="str">
        <f t="shared" si="26"/>
        <v/>
      </c>
      <c r="G581" s="106" t="str">
        <f t="shared" si="27"/>
        <v/>
      </c>
    </row>
    <row r="582" spans="1:7" x14ac:dyDescent="0.25">
      <c r="A582" s="22" t="s">
        <v>1978</v>
      </c>
      <c r="B582" s="146" t="s">
        <v>528</v>
      </c>
      <c r="C582" s="134"/>
      <c r="D582" s="152"/>
      <c r="E582" s="28"/>
      <c r="F582" s="106" t="str">
        <f t="shared" si="26"/>
        <v/>
      </c>
      <c r="G582" s="106" t="str">
        <f t="shared" si="27"/>
        <v/>
      </c>
    </row>
    <row r="583" spans="1:7" x14ac:dyDescent="0.25">
      <c r="A583" s="22" t="s">
        <v>1979</v>
      </c>
      <c r="B583" s="146" t="s">
        <v>528</v>
      </c>
      <c r="C583" s="134"/>
      <c r="D583" s="152"/>
      <c r="E583" s="28"/>
      <c r="F583" s="106" t="str">
        <f t="shared" si="26"/>
        <v/>
      </c>
      <c r="G583" s="106" t="str">
        <f t="shared" si="27"/>
        <v/>
      </c>
    </row>
    <row r="584" spans="1:7" x14ac:dyDescent="0.25">
      <c r="A584" s="22" t="s">
        <v>1980</v>
      </c>
      <c r="B584" s="146" t="s">
        <v>528</v>
      </c>
      <c r="C584" s="134"/>
      <c r="D584" s="152"/>
      <c r="E584" s="28"/>
      <c r="F584" s="106" t="str">
        <f t="shared" si="26"/>
        <v/>
      </c>
      <c r="G584" s="106" t="str">
        <f t="shared" si="27"/>
        <v/>
      </c>
    </row>
    <row r="585" spans="1:7" x14ac:dyDescent="0.25">
      <c r="A585" s="22" t="s">
        <v>1981</v>
      </c>
      <c r="B585" s="146" t="s">
        <v>528</v>
      </c>
      <c r="C585" s="134"/>
      <c r="D585" s="152"/>
      <c r="E585" s="28"/>
      <c r="F585" s="106" t="str">
        <f t="shared" si="26"/>
        <v/>
      </c>
      <c r="G585" s="106" t="str">
        <f t="shared" si="27"/>
        <v/>
      </c>
    </row>
    <row r="586" spans="1:7" x14ac:dyDescent="0.25">
      <c r="A586" s="22" t="s">
        <v>1982</v>
      </c>
      <c r="B586" s="146" t="s">
        <v>528</v>
      </c>
      <c r="C586" s="134"/>
      <c r="D586" s="152"/>
      <c r="E586" s="28"/>
      <c r="F586" s="106" t="str">
        <f t="shared" si="26"/>
        <v/>
      </c>
      <c r="G586" s="106" t="str">
        <f t="shared" si="27"/>
        <v/>
      </c>
    </row>
    <row r="587" spans="1:7" x14ac:dyDescent="0.25">
      <c r="A587" s="22" t="s">
        <v>1983</v>
      </c>
      <c r="B587" s="39" t="s">
        <v>1594</v>
      </c>
      <c r="C587" s="134"/>
      <c r="D587" s="152"/>
      <c r="E587" s="28"/>
      <c r="F587" s="106" t="str">
        <f t="shared" si="26"/>
        <v/>
      </c>
      <c r="G587" s="106" t="str">
        <f t="shared" si="27"/>
        <v/>
      </c>
    </row>
    <row r="588" spans="1:7" x14ac:dyDescent="0.25">
      <c r="A588" s="22" t="s">
        <v>1984</v>
      </c>
      <c r="B588" s="39" t="s">
        <v>94</v>
      </c>
      <c r="C588" s="100">
        <f>SUM(C570:C587)</f>
        <v>0</v>
      </c>
      <c r="D588" s="101">
        <f>SUM(D570:D587)</f>
        <v>0</v>
      </c>
      <c r="E588" s="28"/>
      <c r="F588" s="97">
        <f>SUM(F570:F587)</f>
        <v>0</v>
      </c>
      <c r="G588" s="97">
        <f>SUM(G570:G587)</f>
        <v>0</v>
      </c>
    </row>
    <row r="589" spans="1:7" x14ac:dyDescent="0.25">
      <c r="A589" s="41"/>
      <c r="B589" s="41" t="s">
        <v>1997</v>
      </c>
      <c r="C589" s="41" t="s">
        <v>62</v>
      </c>
      <c r="D589" s="41" t="s">
        <v>1202</v>
      </c>
      <c r="E589" s="41"/>
      <c r="F589" s="41" t="s">
        <v>436</v>
      </c>
      <c r="G589" s="41" t="s">
        <v>1511</v>
      </c>
    </row>
    <row r="590" spans="1:7" x14ac:dyDescent="0.25">
      <c r="A590" s="22" t="s">
        <v>1815</v>
      </c>
      <c r="B590" s="39" t="s">
        <v>1193</v>
      </c>
      <c r="C590" s="131"/>
      <c r="D590" s="131"/>
      <c r="E590" s="28"/>
      <c r="F590" s="106" t="str">
        <f t="shared" ref="F590:F597" si="28">IF($C$603=0,"",IF(C590="[for completion]","",IF(C590="","",C590/$C$603)))</f>
        <v/>
      </c>
      <c r="G590" s="106" t="str">
        <f t="shared" ref="G590:G597" si="29">IF($D$603=0,"",IF(D590="[for completion]","",IF(D590="","",D590/$D$603)))</f>
        <v/>
      </c>
    </row>
    <row r="591" spans="1:7" x14ac:dyDescent="0.25">
      <c r="A591" s="22" t="s">
        <v>1816</v>
      </c>
      <c r="B591" s="39" t="s">
        <v>1194</v>
      </c>
      <c r="C591" s="131"/>
      <c r="D591" s="131"/>
      <c r="E591" s="28"/>
      <c r="F591" s="106" t="str">
        <f t="shared" si="28"/>
        <v/>
      </c>
      <c r="G591" s="106" t="str">
        <f t="shared" si="29"/>
        <v/>
      </c>
    </row>
    <row r="592" spans="1:7" x14ac:dyDescent="0.25">
      <c r="A592" s="22" t="s">
        <v>1817</v>
      </c>
      <c r="B592" s="39" t="s">
        <v>1873</v>
      </c>
      <c r="C592" s="131"/>
      <c r="D592" s="131"/>
      <c r="E592" s="28"/>
      <c r="F592" s="106" t="str">
        <f t="shared" si="28"/>
        <v/>
      </c>
      <c r="G592" s="106" t="str">
        <f t="shared" si="29"/>
        <v/>
      </c>
    </row>
    <row r="593" spans="1:7" x14ac:dyDescent="0.25">
      <c r="A593" s="22" t="s">
        <v>1818</v>
      </c>
      <c r="B593" s="39" t="s">
        <v>1195</v>
      </c>
      <c r="C593" s="131"/>
      <c r="D593" s="131"/>
      <c r="E593" s="28"/>
      <c r="F593" s="106" t="str">
        <f t="shared" si="28"/>
        <v/>
      </c>
      <c r="G593" s="106" t="str">
        <f t="shared" si="29"/>
        <v/>
      </c>
    </row>
    <row r="594" spans="1:7" x14ac:dyDescent="0.25">
      <c r="A594" s="22" t="s">
        <v>1819</v>
      </c>
      <c r="B594" s="39" t="s">
        <v>1196</v>
      </c>
      <c r="C594" s="131"/>
      <c r="D594" s="131"/>
      <c r="E594" s="28"/>
      <c r="F594" s="106" t="str">
        <f t="shared" si="28"/>
        <v/>
      </c>
      <c r="G594" s="106" t="str">
        <f t="shared" si="29"/>
        <v/>
      </c>
    </row>
    <row r="595" spans="1:7" x14ac:dyDescent="0.25">
      <c r="A595" s="22" t="s">
        <v>1985</v>
      </c>
      <c r="B595" s="39" t="s">
        <v>1197</v>
      </c>
      <c r="C595" s="131"/>
      <c r="D595" s="131"/>
      <c r="E595" s="28"/>
      <c r="F595" s="106" t="str">
        <f t="shared" si="28"/>
        <v/>
      </c>
      <c r="G595" s="106" t="str">
        <f t="shared" si="29"/>
        <v/>
      </c>
    </row>
    <row r="596" spans="1:7" x14ac:dyDescent="0.25">
      <c r="A596" s="22" t="s">
        <v>1986</v>
      </c>
      <c r="B596" s="39" t="s">
        <v>1198</v>
      </c>
      <c r="C596" s="131"/>
      <c r="D596" s="131"/>
      <c r="E596" s="28"/>
      <c r="F596" s="106" t="str">
        <f t="shared" si="28"/>
        <v/>
      </c>
      <c r="G596" s="106" t="str">
        <f t="shared" si="29"/>
        <v/>
      </c>
    </row>
    <row r="597" spans="1:7" x14ac:dyDescent="0.25">
      <c r="A597" s="22" t="s">
        <v>1987</v>
      </c>
      <c r="B597" s="39" t="s">
        <v>1199</v>
      </c>
      <c r="C597" s="131"/>
      <c r="D597" s="131"/>
      <c r="E597" s="28"/>
      <c r="F597" s="106" t="str">
        <f t="shared" si="28"/>
        <v/>
      </c>
      <c r="G597" s="106" t="str">
        <f t="shared" si="29"/>
        <v/>
      </c>
    </row>
    <row r="598" spans="1:7" x14ac:dyDescent="0.25">
      <c r="A598" s="22" t="s">
        <v>1988</v>
      </c>
      <c r="B598" s="39" t="s">
        <v>2247</v>
      </c>
      <c r="C598" s="100"/>
      <c r="D598" s="22"/>
      <c r="E598" s="28"/>
      <c r="F598" s="106" t="str">
        <f t="shared" ref="F598:F601" si="30">IF($C$603=0,"",IF(C598="[for completion]","",IF(C598="","",C598/$C$603)))</f>
        <v/>
      </c>
      <c r="G598" s="106" t="str">
        <f t="shared" ref="G598:G601" si="31">IF($D$603=0,"",IF(D598="[for completion]","",IF(D598="","",D598/$D$603)))</f>
        <v/>
      </c>
    </row>
    <row r="599" spans="1:7" x14ac:dyDescent="0.25">
      <c r="A599" s="22" t="s">
        <v>1989</v>
      </c>
      <c r="B599" s="22" t="s">
        <v>2250</v>
      </c>
      <c r="C599" s="100"/>
      <c r="D599" s="22"/>
      <c r="F599" s="106" t="str">
        <f t="shared" si="30"/>
        <v/>
      </c>
      <c r="G599" s="106" t="str">
        <f t="shared" si="31"/>
        <v/>
      </c>
    </row>
    <row r="600" spans="1:7" x14ac:dyDescent="0.25">
      <c r="A600" s="22" t="s">
        <v>1990</v>
      </c>
      <c r="B600" s="22" t="s">
        <v>2248</v>
      </c>
      <c r="C600" s="100"/>
      <c r="D600" s="22"/>
      <c r="F600" s="106" t="str">
        <f t="shared" si="30"/>
        <v/>
      </c>
      <c r="G600" s="106" t="str">
        <f t="shared" si="31"/>
        <v/>
      </c>
    </row>
    <row r="601" spans="1:7" x14ac:dyDescent="0.25">
      <c r="A601" s="22" t="s">
        <v>2285</v>
      </c>
      <c r="B601" s="39" t="s">
        <v>2249</v>
      </c>
      <c r="C601" s="100"/>
      <c r="D601" s="22"/>
      <c r="E601" s="28"/>
      <c r="F601" s="106" t="str">
        <f t="shared" si="30"/>
        <v/>
      </c>
      <c r="G601" s="106" t="str">
        <f t="shared" si="31"/>
        <v/>
      </c>
    </row>
    <row r="602" spans="1:7" x14ac:dyDescent="0.25">
      <c r="A602" s="22" t="s">
        <v>2286</v>
      </c>
      <c r="B602" s="39" t="s">
        <v>1594</v>
      </c>
      <c r="C602" s="131"/>
      <c r="D602" s="131"/>
      <c r="E602" s="28"/>
      <c r="F602" s="106" t="str">
        <f>IF($C$603=0,"",IF(C602="[for completion]","",IF(C602="","",C602/$C$603)))</f>
        <v/>
      </c>
      <c r="G602" s="106" t="str">
        <f>IF($D$603=0,"",IF(D602="[for completion]","",IF(D602="","",D602/$D$603)))</f>
        <v/>
      </c>
    </row>
    <row r="603" spans="1:7" x14ac:dyDescent="0.25">
      <c r="A603" s="22" t="s">
        <v>2287</v>
      </c>
      <c r="B603" s="39" t="s">
        <v>94</v>
      </c>
      <c r="C603" s="100">
        <f>SUM(C590:C602)</f>
        <v>0</v>
      </c>
      <c r="D603" s="101">
        <f>SUM(D590:D602)</f>
        <v>0</v>
      </c>
      <c r="E603" s="28"/>
      <c r="F603" s="97">
        <f>SUM(F590:F602)</f>
        <v>0</v>
      </c>
      <c r="G603" s="97">
        <f>SUM(G590:G602)</f>
        <v>0</v>
      </c>
    </row>
    <row r="604" spans="1:7" x14ac:dyDescent="0.25">
      <c r="A604" s="22" t="s">
        <v>2288</v>
      </c>
    </row>
    <row r="605" spans="1:7" x14ac:dyDescent="0.25">
      <c r="A605" s="22" t="s">
        <v>2289</v>
      </c>
    </row>
    <row r="606" spans="1:7" x14ac:dyDescent="0.25">
      <c r="A606" s="22" t="s">
        <v>2290</v>
      </c>
    </row>
    <row r="607" spans="1:7" x14ac:dyDescent="0.25">
      <c r="A607" s="22" t="s">
        <v>2291</v>
      </c>
      <c r="B607" s="39"/>
      <c r="C607" s="100"/>
      <c r="D607" s="101"/>
      <c r="E607" s="28"/>
      <c r="F607" s="97"/>
      <c r="G607" s="97"/>
    </row>
    <row r="608" spans="1:7" x14ac:dyDescent="0.25">
      <c r="A608" s="22" t="s">
        <v>2292</v>
      </c>
      <c r="B608" s="39"/>
      <c r="C608" s="100"/>
      <c r="D608" s="101"/>
      <c r="E608" s="28"/>
      <c r="F608" s="97"/>
      <c r="G608" s="97"/>
    </row>
    <row r="609" spans="1:7" x14ac:dyDescent="0.25">
      <c r="A609" s="22" t="s">
        <v>2293</v>
      </c>
      <c r="B609" s="39"/>
      <c r="C609" s="100"/>
      <c r="D609" s="101"/>
      <c r="E609" s="28"/>
      <c r="F609" s="97"/>
      <c r="G609" s="97"/>
    </row>
    <row r="610" spans="1:7" x14ac:dyDescent="0.25">
      <c r="A610" s="22" t="s">
        <v>2294</v>
      </c>
      <c r="B610" s="39"/>
      <c r="C610" s="100"/>
      <c r="D610" s="101"/>
      <c r="E610" s="28"/>
      <c r="F610" s="97"/>
      <c r="G610" s="97"/>
    </row>
    <row r="611" spans="1:7" x14ac:dyDescent="0.25">
      <c r="A611" s="22" t="s">
        <v>2295</v>
      </c>
      <c r="B611" s="39"/>
      <c r="C611" s="100"/>
      <c r="D611" s="101"/>
      <c r="E611" s="28"/>
      <c r="F611" s="97"/>
      <c r="G611" s="97"/>
    </row>
    <row r="612" spans="1:7" x14ac:dyDescent="0.25">
      <c r="A612" s="22" t="s">
        <v>2296</v>
      </c>
    </row>
    <row r="613" spans="1:7" x14ac:dyDescent="0.25">
      <c r="A613" s="22" t="s">
        <v>2297</v>
      </c>
    </row>
    <row r="614" spans="1:7" x14ac:dyDescent="0.25">
      <c r="A614" s="41"/>
      <c r="B614" s="41" t="s">
        <v>1996</v>
      </c>
      <c r="C614" s="41" t="s">
        <v>62</v>
      </c>
      <c r="D614" s="41" t="s">
        <v>1202</v>
      </c>
      <c r="E614" s="41"/>
      <c r="F614" s="41" t="s">
        <v>436</v>
      </c>
      <c r="G614" s="41" t="s">
        <v>1511</v>
      </c>
    </row>
    <row r="615" spans="1:7" x14ac:dyDescent="0.25">
      <c r="A615" s="22" t="s">
        <v>1991</v>
      </c>
      <c r="B615" s="39" t="s">
        <v>1822</v>
      </c>
      <c r="C615" s="131"/>
      <c r="D615" s="131"/>
      <c r="E615" s="28"/>
      <c r="F615" s="106" t="str">
        <f>IF($C$619=0,"",IF(C615="[for completion]","",IF(C615="","",C615/$C$619)))</f>
        <v/>
      </c>
      <c r="G615" s="106" t="str">
        <f>IF($D$619=0,"",IF(D615="[for completion]","",IF(D615="","",D615/$D$619)))</f>
        <v/>
      </c>
    </row>
    <row r="616" spans="1:7" x14ac:dyDescent="0.25">
      <c r="A616" s="22" t="s">
        <v>1992</v>
      </c>
      <c r="B616" s="120" t="s">
        <v>1821</v>
      </c>
      <c r="C616" s="131"/>
      <c r="D616" s="131"/>
      <c r="E616" s="28"/>
      <c r="F616" s="28"/>
      <c r="G616" s="106" t="str">
        <f>IF($D$619=0,"",IF(D616="[for completion]","",IF(D616="","",D616/$D$619)))</f>
        <v/>
      </c>
    </row>
    <row r="617" spans="1:7" x14ac:dyDescent="0.25">
      <c r="A617" s="22" t="s">
        <v>1993</v>
      </c>
      <c r="B617" s="39" t="s">
        <v>1201</v>
      </c>
      <c r="C617" s="131"/>
      <c r="D617" s="131"/>
      <c r="E617" s="28"/>
      <c r="F617" s="28"/>
      <c r="G617" s="106" t="str">
        <f>IF($D$619=0,"",IF(D617="[for completion]","",IF(D617="","",D617/$D$619)))</f>
        <v/>
      </c>
    </row>
    <row r="618" spans="1:7" x14ac:dyDescent="0.25">
      <c r="A618" s="22" t="s">
        <v>1994</v>
      </c>
      <c r="B618" s="22" t="s">
        <v>1594</v>
      </c>
      <c r="C618" s="131"/>
      <c r="D618" s="131"/>
      <c r="E618" s="28"/>
      <c r="F618" s="28"/>
      <c r="G618" s="106" t="str">
        <f>IF($D$619=0,"",IF(D618="[for completion]","",IF(D618="","",D618/$D$619)))</f>
        <v/>
      </c>
    </row>
    <row r="619" spans="1:7" x14ac:dyDescent="0.25">
      <c r="A619" s="22" t="s">
        <v>1995</v>
      </c>
      <c r="B619" s="39" t="s">
        <v>94</v>
      </c>
      <c r="C619" s="100">
        <f>SUM(C615:C618)</f>
        <v>0</v>
      </c>
      <c r="D619" s="101">
        <f>SUM(D615:D618)</f>
        <v>0</v>
      </c>
      <c r="E619" s="28"/>
      <c r="F619" s="97">
        <f>SUM(F615:F618)</f>
        <v>0</v>
      </c>
      <c r="G619" s="97">
        <f>SUM(G615:G618)</f>
        <v>0</v>
      </c>
    </row>
    <row r="620" spans="1:7" x14ac:dyDescent="0.25">
      <c r="A620" s="22"/>
    </row>
    <row r="621" spans="1:7" x14ac:dyDescent="0.25">
      <c r="A621" s="41"/>
      <c r="B621" s="41" t="s">
        <v>2239</v>
      </c>
      <c r="C621" s="41" t="s">
        <v>2235</v>
      </c>
      <c r="D621" s="41" t="s">
        <v>2240</v>
      </c>
      <c r="E621" s="41"/>
      <c r="F621" s="41" t="s">
        <v>2237</v>
      </c>
      <c r="G621" s="41"/>
    </row>
    <row r="622" spans="1:7" x14ac:dyDescent="0.25">
      <c r="A622" s="22" t="s">
        <v>1998</v>
      </c>
      <c r="B622" s="39" t="s">
        <v>726</v>
      </c>
      <c r="C622" s="134"/>
      <c r="D622" s="131"/>
      <c r="E622" s="166"/>
      <c r="F622" s="131"/>
      <c r="G622" s="106" t="str">
        <f t="shared" ref="G622:G637" si="32">IF($D$640=0,"",IF(D622="[for completion]","",IF(D622="","",D622/$D$640)))</f>
        <v/>
      </c>
    </row>
    <row r="623" spans="1:7" x14ac:dyDescent="0.25">
      <c r="A623" s="22" t="s">
        <v>1999</v>
      </c>
      <c r="B623" s="39" t="s">
        <v>727</v>
      </c>
      <c r="C623" s="134"/>
      <c r="D623" s="131"/>
      <c r="E623" s="166"/>
      <c r="F623" s="131"/>
      <c r="G623" s="106" t="str">
        <f t="shared" si="32"/>
        <v/>
      </c>
    </row>
    <row r="624" spans="1:7" x14ac:dyDescent="0.25">
      <c r="A624" s="22" t="s">
        <v>2000</v>
      </c>
      <c r="B624" s="39" t="s">
        <v>728</v>
      </c>
      <c r="C624" s="134"/>
      <c r="D624" s="131"/>
      <c r="E624" s="166"/>
      <c r="F624" s="131"/>
      <c r="G624" s="106" t="str">
        <f t="shared" si="32"/>
        <v/>
      </c>
    </row>
    <row r="625" spans="1:7" x14ac:dyDescent="0.25">
      <c r="A625" s="22" t="s">
        <v>2001</v>
      </c>
      <c r="B625" s="39" t="s">
        <v>729</v>
      </c>
      <c r="C625" s="134"/>
      <c r="D625" s="131"/>
      <c r="E625" s="166"/>
      <c r="F625" s="131"/>
      <c r="G625" s="106" t="str">
        <f t="shared" si="32"/>
        <v/>
      </c>
    </row>
    <row r="626" spans="1:7" x14ac:dyDescent="0.25">
      <c r="A626" s="22" t="s">
        <v>2002</v>
      </c>
      <c r="B626" s="39" t="s">
        <v>730</v>
      </c>
      <c r="C626" s="134"/>
      <c r="D626" s="131"/>
      <c r="E626" s="166"/>
      <c r="F626" s="131"/>
      <c r="G626" s="106" t="str">
        <f t="shared" si="32"/>
        <v/>
      </c>
    </row>
    <row r="627" spans="1:7" x14ac:dyDescent="0.25">
      <c r="A627" s="22" t="s">
        <v>2003</v>
      </c>
      <c r="B627" s="39" t="s">
        <v>731</v>
      </c>
      <c r="C627" s="134"/>
      <c r="D627" s="131"/>
      <c r="E627" s="166"/>
      <c r="F627" s="131"/>
      <c r="G627" s="106" t="str">
        <f t="shared" si="32"/>
        <v/>
      </c>
    </row>
    <row r="628" spans="1:7" x14ac:dyDescent="0.25">
      <c r="A628" s="22" t="s">
        <v>2004</v>
      </c>
      <c r="B628" s="39" t="s">
        <v>732</v>
      </c>
      <c r="C628" s="134"/>
      <c r="D628" s="131"/>
      <c r="E628" s="166"/>
      <c r="F628" s="131"/>
      <c r="G628" s="106" t="str">
        <f t="shared" si="32"/>
        <v/>
      </c>
    </row>
    <row r="629" spans="1:7" x14ac:dyDescent="0.25">
      <c r="A629" s="22" t="s">
        <v>2005</v>
      </c>
      <c r="B629" s="39" t="s">
        <v>1767</v>
      </c>
      <c r="C629" s="134"/>
      <c r="D629" s="131"/>
      <c r="E629" s="166"/>
      <c r="F629" s="131"/>
      <c r="G629" s="106" t="str">
        <f t="shared" si="32"/>
        <v/>
      </c>
    </row>
    <row r="630" spans="1:7" x14ac:dyDescent="0.25">
      <c r="A630" s="22" t="s">
        <v>2006</v>
      </c>
      <c r="B630" s="39" t="s">
        <v>1768</v>
      </c>
      <c r="C630" s="134"/>
      <c r="D630" s="131"/>
      <c r="E630" s="166"/>
      <c r="F630" s="131"/>
      <c r="G630" s="106" t="str">
        <f t="shared" si="32"/>
        <v/>
      </c>
    </row>
    <row r="631" spans="1:7" x14ac:dyDescent="0.25">
      <c r="A631" s="22" t="s">
        <v>2007</v>
      </c>
      <c r="B631" s="39" t="s">
        <v>1769</v>
      </c>
      <c r="C631" s="134"/>
      <c r="D631" s="131"/>
      <c r="E631" s="166"/>
      <c r="F631" s="131"/>
      <c r="G631" s="106" t="str">
        <f t="shared" si="32"/>
        <v/>
      </c>
    </row>
    <row r="632" spans="1:7" x14ac:dyDescent="0.25">
      <c r="A632" s="22" t="s">
        <v>2008</v>
      </c>
      <c r="B632" s="39" t="s">
        <v>733</v>
      </c>
      <c r="C632" s="134"/>
      <c r="D632" s="131"/>
      <c r="E632" s="166"/>
      <c r="F632" s="131"/>
      <c r="G632" s="106" t="str">
        <f t="shared" si="32"/>
        <v/>
      </c>
    </row>
    <row r="633" spans="1:7" x14ac:dyDescent="0.25">
      <c r="A633" s="22" t="s">
        <v>2009</v>
      </c>
      <c r="B633" s="39" t="s">
        <v>734</v>
      </c>
      <c r="C633" s="134"/>
      <c r="D633" s="131"/>
      <c r="E633" s="166"/>
      <c r="F633" s="131"/>
      <c r="G633" s="106" t="str">
        <f t="shared" si="32"/>
        <v/>
      </c>
    </row>
    <row r="634" spans="1:7" x14ac:dyDescent="0.25">
      <c r="A634" s="22" t="s">
        <v>2010</v>
      </c>
      <c r="B634" s="39" t="s">
        <v>92</v>
      </c>
      <c r="C634" s="134"/>
      <c r="D634" s="131"/>
      <c r="E634" s="166"/>
      <c r="F634" s="131"/>
      <c r="G634" s="106" t="str">
        <f t="shared" si="32"/>
        <v/>
      </c>
    </row>
    <row r="635" spans="1:7" x14ac:dyDescent="0.25">
      <c r="A635" s="22" t="s">
        <v>2011</v>
      </c>
      <c r="B635" s="39" t="s">
        <v>1594</v>
      </c>
      <c r="C635" s="134"/>
      <c r="D635" s="131"/>
      <c r="E635" s="166"/>
      <c r="F635" s="131"/>
      <c r="G635" s="106" t="str">
        <f t="shared" si="32"/>
        <v/>
      </c>
    </row>
    <row r="636" spans="1:7" x14ac:dyDescent="0.25">
      <c r="A636" s="22" t="s">
        <v>2012</v>
      </c>
      <c r="B636" s="39" t="s">
        <v>94</v>
      </c>
      <c r="C636" s="100">
        <f>SUM(C622:C635)</f>
        <v>0</v>
      </c>
      <c r="D636" s="22">
        <f>SUM(D622:D635)</f>
        <v>0</v>
      </c>
      <c r="E636" s="20"/>
      <c r="F636" s="100"/>
      <c r="G636" s="106" t="str">
        <f t="shared" si="32"/>
        <v/>
      </c>
    </row>
    <row r="637" spans="1:7" x14ac:dyDescent="0.25">
      <c r="A637" s="22" t="s">
        <v>2013</v>
      </c>
      <c r="B637" s="22" t="s">
        <v>2234</v>
      </c>
      <c r="F637" s="131"/>
      <c r="G637" s="106" t="str">
        <f t="shared" si="32"/>
        <v/>
      </c>
    </row>
    <row r="638" spans="1:7" x14ac:dyDescent="0.25">
      <c r="A638" s="22" t="s">
        <v>2014</v>
      </c>
      <c r="B638" s="146"/>
      <c r="C638" s="22"/>
      <c r="D638" s="22"/>
      <c r="E638" s="20"/>
      <c r="F638" s="106"/>
      <c r="G638" s="106"/>
    </row>
    <row r="639" spans="1:7" x14ac:dyDescent="0.25">
      <c r="A639" s="22" t="s">
        <v>2015</v>
      </c>
      <c r="B639" s="39"/>
      <c r="C639" s="22"/>
      <c r="D639" s="22"/>
      <c r="E639" s="20"/>
      <c r="F639" s="106"/>
      <c r="G639" s="106"/>
    </row>
    <row r="640" spans="1:7" x14ac:dyDescent="0.25">
      <c r="A640" s="22" t="s">
        <v>2016</v>
      </c>
      <c r="B640" s="39"/>
      <c r="C640" s="22"/>
      <c r="D640" s="22"/>
      <c r="E640" s="20"/>
      <c r="F640" s="155"/>
      <c r="G640" s="155"/>
    </row>
  </sheetData>
  <sheetProtection algorithmName="SHA-512" hashValue="PzPSoFVXX1qV9D6NxQHMcAxgxHyFu0Hq0IspWX8bts5czfNM58prvnyaqDTG27nBEyq+CZ1bWt0xB/BE7u9Q1w==" saltValue="36pEYdM8L0K/9GCjoX7R6g==" spinCount="100000" sheet="1" formatColumns="0" formatRows="0" insertHyperlinks="0" sort="0" autoFilter="0" pivotTables="0"/>
  <protectedRanges>
    <protectedRange sqref="B532" name="Mortgage Assets III_1"/>
    <protectedRange sqref="C406:D414 C638:D640" name="Optional ECBECAIs_2"/>
    <protectedRange sqref="B406:B413 B638:B639" name="Mortgage Assets III_1_1"/>
    <protectedRange sqref="B415:D443 F414:G443 F640:G640" name="Mortgage Asset IV_3"/>
    <protectedRange sqref="B396:B405" name="Mortgage Assets III_1_2"/>
    <protectedRange sqref="C622:D637" name="Optional ECBECAIs_2_2"/>
    <protectedRange sqref="C362:D365 C598:D601" name="Optional ECBECAIs_2_5"/>
    <protectedRange sqref="C366:D367" name="Optional ECBECAIs_2_1_2"/>
  </protectedRanges>
  <mergeCells count="8">
    <mergeCell ref="A1:B1"/>
    <mergeCell ref="B25:C25"/>
    <mergeCell ref="B6:C6"/>
    <mergeCell ref="B7:C7"/>
    <mergeCell ref="B8:C8"/>
    <mergeCell ref="B9:C9"/>
    <mergeCell ref="B10:C10"/>
    <mergeCell ref="B14:C14"/>
  </mergeCells>
  <phoneticPr fontId="43" type="noConversion"/>
  <hyperlinks>
    <hyperlink ref="B7" location="'F. Optional Sustainable data'!_Hlk506480454" display="1. Additional information on the residential mortgage stock" xr:uid="{00000000-0004-0000-1200-000000000000}"/>
    <hyperlink ref="B10" location="'F. Optional Sustainable data'!B153" display="3.  Additional information on the asset distribution" xr:uid="{00000000-0004-0000-1200-000001000000}"/>
    <hyperlink ref="B9" location="'F. Optional Sustainable data'!B59" tooltip="b59" display="2.  Additional information on the commercial mortgage stock" xr:uid="{00000000-0004-0000-1200-000002000000}"/>
    <hyperlink ref="B171" location="'2. Harmonised Glossary'!A9" display="Breakdown by Interest Rate" xr:uid="{00000000-0004-0000-1200-000003000000}"/>
    <hyperlink ref="B201" location="'2. Harmonised Glossary'!A14" display="Non-Performing Loans (NPLs)" xr:uid="{00000000-0004-0000-1200-000004000000}"/>
    <hyperlink ref="B240" location="'2. Harmonised Glossary'!A288" display="Loan to Value (LTV) Information - Un-indexed" xr:uid="{00000000-0004-0000-1200-000005000000}"/>
    <hyperlink ref="B262" location="'2. Harmonised Glossary'!A11" display="Loan to Value (LTV) Information - Indexed" xr:uid="{00000000-0004-0000-1200-000006000000}"/>
    <hyperlink ref="B8:C8" location="'F1. HTT Sustainable M data'!B26" display="2. Additional information on the sustainable section of the mortgage stock" xr:uid="{00000000-0004-0000-1200-000007000000}"/>
    <hyperlink ref="B9:C9" location="'F1. HTT Sustainable M data'!B211" tooltip="b59" display="2A. Sustainable Residential Cover Pool" xr:uid="{00000000-0004-0000-1200-000008000000}"/>
    <hyperlink ref="B10:C10" location="'F1. HTT Sustainable M data'!B401" display="2B. Commercial Cover Pool" xr:uid="{00000000-0004-0000-1200-000009000000}"/>
    <hyperlink ref="B496" location="'2. Harmonised Glossary'!A11" display="Loan to Value (LTV) Information - Indexed" xr:uid="{00000000-0004-0000-1200-00000A000000}"/>
  </hyperlinks>
  <pageMargins left="0.7" right="0.7" top="0.75" bottom="0.75" header="0.3" footer="0.3"/>
  <pageSetup paperSize="9" orientation="portrait" r:id="rId1"/>
  <ignoredErrors>
    <ignoredError sqref="F30"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3">
    <tabColor rgb="FF243386"/>
  </sheetPr>
  <dimension ref="A1:I515"/>
  <sheetViews>
    <sheetView zoomScale="80" zoomScaleNormal="80" workbookViewId="0">
      <selection sqref="A1:B1"/>
    </sheetView>
  </sheetViews>
  <sheetFormatPr defaultColWidth="9.140625" defaultRowHeight="15" x14ac:dyDescent="0.25"/>
  <cols>
    <col min="1" max="1" width="13.28515625" customWidth="1"/>
    <col min="2" max="2" width="59" customWidth="1"/>
    <col min="3" max="7" width="36.7109375" customWidth="1"/>
  </cols>
  <sheetData>
    <row r="1" spans="1:9" ht="45" customHeight="1" x14ac:dyDescent="0.25">
      <c r="A1" s="544" t="s">
        <v>1095</v>
      </c>
      <c r="B1" s="544"/>
    </row>
    <row r="2" spans="1:9" ht="31.5" x14ac:dyDescent="0.25">
      <c r="A2" s="19" t="s">
        <v>2323</v>
      </c>
      <c r="B2" s="19"/>
      <c r="C2" s="20"/>
      <c r="D2" s="20"/>
      <c r="E2" s="20"/>
      <c r="F2" s="159" t="s">
        <v>2315</v>
      </c>
      <c r="G2" s="54"/>
    </row>
    <row r="3" spans="1:9" x14ac:dyDescent="0.25">
      <c r="A3" s="20"/>
      <c r="B3" s="20"/>
      <c r="C3" s="20"/>
      <c r="D3" s="20"/>
      <c r="E3" s="20"/>
      <c r="F3" s="20"/>
      <c r="G3" s="20"/>
    </row>
    <row r="4" spans="1:9" ht="15.75" customHeight="1" thickBot="1" x14ac:dyDescent="0.3">
      <c r="A4" s="20"/>
      <c r="B4" s="20"/>
      <c r="C4" s="21"/>
      <c r="D4" s="20"/>
      <c r="E4" s="20"/>
      <c r="F4" s="20"/>
      <c r="G4" s="20"/>
    </row>
    <row r="5" spans="1:9" ht="60.75" customHeight="1" thickBot="1" x14ac:dyDescent="0.3">
      <c r="A5" s="23"/>
      <c r="B5" s="24" t="s">
        <v>23</v>
      </c>
      <c r="C5" s="25" t="s">
        <v>24</v>
      </c>
      <c r="D5" s="23"/>
      <c r="E5" s="560" t="s">
        <v>1652</v>
      </c>
      <c r="F5" s="561"/>
      <c r="G5" s="124" t="s">
        <v>1651</v>
      </c>
      <c r="H5" s="122"/>
    </row>
    <row r="6" spans="1:9" x14ac:dyDescent="0.25">
      <c r="A6" s="22"/>
      <c r="B6" s="22"/>
      <c r="C6" s="22"/>
      <c r="D6" s="22"/>
      <c r="F6" s="125"/>
      <c r="G6" s="125"/>
    </row>
    <row r="7" spans="1:9" ht="18.75" customHeight="1" x14ac:dyDescent="0.25">
      <c r="A7" s="26"/>
      <c r="B7" s="546" t="s">
        <v>1679</v>
      </c>
      <c r="C7" s="547"/>
      <c r="D7" s="126"/>
      <c r="E7" s="546" t="s">
        <v>1668</v>
      </c>
      <c r="F7" s="545"/>
      <c r="G7" s="545"/>
      <c r="H7" s="547"/>
    </row>
    <row r="8" spans="1:9" ht="18.75" customHeight="1" x14ac:dyDescent="0.25">
      <c r="A8" s="22"/>
      <c r="B8" s="562" t="s">
        <v>1645</v>
      </c>
      <c r="C8" s="563"/>
      <c r="D8" s="126"/>
      <c r="E8" s="564"/>
      <c r="F8" s="565"/>
      <c r="G8" s="565"/>
      <c r="H8" s="566"/>
    </row>
    <row r="9" spans="1:9" ht="18.75" customHeight="1" x14ac:dyDescent="0.25">
      <c r="A9" s="22"/>
      <c r="B9" s="562" t="s">
        <v>1649</v>
      </c>
      <c r="C9" s="563"/>
      <c r="D9" s="127"/>
      <c r="E9" s="564"/>
      <c r="F9" s="565"/>
      <c r="G9" s="565"/>
      <c r="H9" s="566"/>
      <c r="I9" s="122"/>
    </row>
    <row r="10" spans="1:9" x14ac:dyDescent="0.25">
      <c r="A10" s="128"/>
      <c r="B10" s="567"/>
      <c r="C10" s="567"/>
      <c r="D10" s="126"/>
      <c r="E10" s="564"/>
      <c r="F10" s="565"/>
      <c r="G10" s="565"/>
      <c r="H10" s="566"/>
      <c r="I10" s="122"/>
    </row>
    <row r="11" spans="1:9" ht="15.75" thickBot="1" x14ac:dyDescent="0.3">
      <c r="A11" s="128"/>
      <c r="B11" s="568"/>
      <c r="C11" s="569"/>
      <c r="D11" s="127"/>
      <c r="E11" s="564"/>
      <c r="F11" s="565"/>
      <c r="G11" s="565"/>
      <c r="H11" s="566"/>
      <c r="I11" s="122"/>
    </row>
    <row r="12" spans="1:9" x14ac:dyDescent="0.25">
      <c r="A12" s="22"/>
      <c r="B12" s="129"/>
      <c r="C12" s="22"/>
      <c r="D12" s="22"/>
      <c r="E12" s="564"/>
      <c r="F12" s="565"/>
      <c r="G12" s="565"/>
      <c r="H12" s="566"/>
      <c r="I12" s="122"/>
    </row>
    <row r="13" spans="1:9" ht="15.75" customHeight="1" thickBot="1" x14ac:dyDescent="0.3">
      <c r="A13" s="22"/>
      <c r="B13" s="129"/>
      <c r="C13" s="22"/>
      <c r="D13" s="22"/>
      <c r="E13" s="555" t="s">
        <v>1680</v>
      </c>
      <c r="F13" s="556"/>
      <c r="G13" s="557" t="s">
        <v>1681</v>
      </c>
      <c r="H13" s="558"/>
      <c r="I13" s="122"/>
    </row>
    <row r="14" spans="1:9" x14ac:dyDescent="0.25">
      <c r="A14" s="22"/>
      <c r="B14" s="129"/>
      <c r="C14" s="22"/>
      <c r="D14" s="22"/>
      <c r="E14" s="130"/>
      <c r="F14" s="130"/>
      <c r="G14" s="22"/>
      <c r="H14" s="123"/>
    </row>
    <row r="15" spans="1:9" ht="18.75" customHeight="1" x14ac:dyDescent="0.25">
      <c r="A15" s="33"/>
      <c r="B15" s="559" t="s">
        <v>1682</v>
      </c>
      <c r="C15" s="559"/>
      <c r="D15" s="559"/>
      <c r="E15" s="33"/>
      <c r="F15" s="33"/>
      <c r="G15" s="33"/>
      <c r="H15" s="33"/>
    </row>
    <row r="16" spans="1:9" x14ac:dyDescent="0.25">
      <c r="A16" s="41"/>
      <c r="B16" s="41" t="s">
        <v>1646</v>
      </c>
      <c r="C16" s="41" t="s">
        <v>62</v>
      </c>
      <c r="D16" s="41" t="s">
        <v>1208</v>
      </c>
      <c r="E16" s="41"/>
      <c r="F16" s="41" t="s">
        <v>1647</v>
      </c>
      <c r="G16" s="41" t="s">
        <v>1648</v>
      </c>
      <c r="H16" s="41"/>
    </row>
    <row r="17" spans="1:8" x14ac:dyDescent="0.25">
      <c r="A17" s="22" t="s">
        <v>1653</v>
      </c>
      <c r="B17" s="39" t="s">
        <v>1654</v>
      </c>
      <c r="C17" s="131"/>
      <c r="D17" s="131"/>
      <c r="F17" s="106">
        <f>IF(OR('B1. HTT Mortgage Assets'!$C$15=0,C17="[For completion]"),"",C17/'B1. HTT Mortgage Assets'!$C$15)</f>
        <v>0</v>
      </c>
      <c r="G17" s="106">
        <f>IF(OR('B1. HTT Mortgage Assets'!$F$28=0,D17="[For completion]"),"",D17/'B1. HTT Mortgage Assets'!$F$28)</f>
        <v>0</v>
      </c>
    </row>
    <row r="18" spans="1:8" x14ac:dyDescent="0.25">
      <c r="A18" s="39" t="s">
        <v>1683</v>
      </c>
      <c r="B18" s="37"/>
      <c r="C18" s="39"/>
      <c r="D18" s="39"/>
      <c r="F18" s="39"/>
      <c r="G18" s="39"/>
    </row>
    <row r="19" spans="1:8" x14ac:dyDescent="0.25">
      <c r="A19" s="39" t="s">
        <v>1684</v>
      </c>
      <c r="B19" s="39"/>
      <c r="C19" s="39"/>
      <c r="D19" s="39"/>
      <c r="F19" s="39"/>
      <c r="G19" s="39"/>
    </row>
    <row r="20" spans="1:8" ht="18.75" customHeight="1" x14ac:dyDescent="0.25">
      <c r="A20" s="33"/>
      <c r="B20" s="559" t="s">
        <v>1649</v>
      </c>
      <c r="C20" s="559"/>
      <c r="D20" s="559"/>
      <c r="E20" s="33"/>
      <c r="F20" s="33"/>
      <c r="G20" s="33"/>
      <c r="H20" s="33"/>
    </row>
    <row r="21" spans="1:8" x14ac:dyDescent="0.25">
      <c r="A21" s="41"/>
      <c r="B21" s="41" t="s">
        <v>1685</v>
      </c>
      <c r="C21" s="41" t="s">
        <v>1655</v>
      </c>
      <c r="D21" s="41" t="s">
        <v>1656</v>
      </c>
      <c r="E21" s="41" t="s">
        <v>1657</v>
      </c>
      <c r="F21" s="41" t="s">
        <v>1686</v>
      </c>
      <c r="G21" s="41" t="s">
        <v>1658</v>
      </c>
      <c r="H21" s="41" t="s">
        <v>1659</v>
      </c>
    </row>
    <row r="22" spans="1:8" ht="15" customHeight="1" x14ac:dyDescent="0.25">
      <c r="A22" s="36"/>
      <c r="B22" s="132" t="s">
        <v>1687</v>
      </c>
      <c r="C22" s="132"/>
      <c r="D22" s="36"/>
      <c r="E22" s="36"/>
      <c r="F22" s="36"/>
      <c r="G22" s="36"/>
      <c r="H22" s="36"/>
    </row>
    <row r="23" spans="1:8" x14ac:dyDescent="0.25">
      <c r="A23" s="22" t="s">
        <v>1660</v>
      </c>
      <c r="B23" s="22" t="s">
        <v>1670</v>
      </c>
      <c r="C23" s="133"/>
      <c r="D23" s="133"/>
      <c r="E23" s="133"/>
      <c r="F23" s="133"/>
      <c r="G23" s="133"/>
      <c r="H23" s="121">
        <f>SUM(C23:G23)</f>
        <v>0</v>
      </c>
    </row>
    <row r="24" spans="1:8" x14ac:dyDescent="0.25">
      <c r="A24" s="22" t="s">
        <v>1661</v>
      </c>
      <c r="B24" s="22" t="s">
        <v>1669</v>
      </c>
      <c r="C24" s="133"/>
      <c r="D24" s="133"/>
      <c r="E24" s="133"/>
      <c r="F24" s="133"/>
      <c r="G24" s="133"/>
      <c r="H24" s="121">
        <f>SUM(C24:G24)</f>
        <v>0</v>
      </c>
    </row>
    <row r="25" spans="1:8" x14ac:dyDescent="0.25">
      <c r="A25" s="22" t="s">
        <v>1662</v>
      </c>
      <c r="B25" s="22" t="s">
        <v>1201</v>
      </c>
      <c r="C25" s="133"/>
      <c r="D25" s="133"/>
      <c r="E25" s="133"/>
      <c r="F25" s="133"/>
      <c r="G25" s="133"/>
      <c r="H25" s="121">
        <f>SUM(C25:G25)</f>
        <v>0</v>
      </c>
    </row>
    <row r="26" spans="1:8" x14ac:dyDescent="0.25">
      <c r="A26" s="22" t="s">
        <v>1663</v>
      </c>
      <c r="B26" s="22" t="s">
        <v>1650</v>
      </c>
      <c r="C26" s="114">
        <f>SUM(C23:C25)+SUM(C27:C32)</f>
        <v>0</v>
      </c>
      <c r="D26" s="114">
        <f>SUM(D23:D25)+SUM(D27:D32)</f>
        <v>0</v>
      </c>
      <c r="E26" s="114">
        <f>SUM(E23:E25)+SUM(E27:E32)</f>
        <v>0</v>
      </c>
      <c r="F26" s="114">
        <f>SUM(F23:F25)+SUM(F27:F32)</f>
        <v>0</v>
      </c>
      <c r="G26" s="114">
        <f>SUM(G23:G25)+SUM(G27:G32)</f>
        <v>0</v>
      </c>
      <c r="H26" s="114">
        <f>SUM(H23:H25)</f>
        <v>0</v>
      </c>
    </row>
    <row r="27" spans="1:8" x14ac:dyDescent="0.25">
      <c r="A27" s="22" t="s">
        <v>1664</v>
      </c>
      <c r="B27" s="148" t="s">
        <v>1872</v>
      </c>
      <c r="C27" s="133"/>
      <c r="D27" s="133"/>
      <c r="E27" s="133"/>
      <c r="F27" s="133"/>
      <c r="G27" s="133"/>
      <c r="H27" s="106">
        <f>IF(SUM(C27:G27)="","",SUM(C27:G27))</f>
        <v>0</v>
      </c>
    </row>
    <row r="28" spans="1:8" x14ac:dyDescent="0.25">
      <c r="A28" s="22" t="s">
        <v>1665</v>
      </c>
      <c r="B28" s="148" t="s">
        <v>1872</v>
      </c>
      <c r="C28" s="133"/>
      <c r="D28" s="133"/>
      <c r="E28" s="133"/>
      <c r="F28" s="133"/>
      <c r="G28" s="133"/>
      <c r="H28" s="121">
        <f>IF(SUM(C28:G28)="","",SUM(C28:G28))</f>
        <v>0</v>
      </c>
    </row>
    <row r="29" spans="1:8" x14ac:dyDescent="0.25">
      <c r="A29" s="22" t="s">
        <v>1666</v>
      </c>
      <c r="B29" s="148" t="s">
        <v>1872</v>
      </c>
      <c r="C29" s="133"/>
      <c r="D29" s="133"/>
      <c r="E29" s="133"/>
      <c r="F29" s="133"/>
      <c r="G29" s="133"/>
      <c r="H29" s="121">
        <f>IF(SUM(C29:G29)="","",SUM(C29:G29))</f>
        <v>0</v>
      </c>
    </row>
    <row r="30" spans="1:8" x14ac:dyDescent="0.25">
      <c r="A30" s="22" t="s">
        <v>1667</v>
      </c>
      <c r="B30" s="148" t="s">
        <v>1872</v>
      </c>
      <c r="C30" s="133"/>
      <c r="D30" s="133"/>
      <c r="E30" s="133"/>
      <c r="F30" s="133"/>
      <c r="G30" s="133"/>
      <c r="H30" s="121">
        <f>IF(SUM(C30:G30)="","",SUM(C30:G30))</f>
        <v>0</v>
      </c>
    </row>
    <row r="31" spans="1:8" x14ac:dyDescent="0.25">
      <c r="A31" s="22" t="s">
        <v>1870</v>
      </c>
      <c r="B31" s="148" t="s">
        <v>1872</v>
      </c>
      <c r="C31" s="134"/>
      <c r="D31" s="131"/>
      <c r="E31" s="131"/>
      <c r="F31" s="135"/>
      <c r="G31" s="136"/>
    </row>
    <row r="32" spans="1:8" x14ac:dyDescent="0.25">
      <c r="A32" s="22" t="s">
        <v>1871</v>
      </c>
      <c r="B32" s="148" t="s">
        <v>1872</v>
      </c>
      <c r="C32" s="100"/>
      <c r="D32" s="22"/>
      <c r="E32" s="22"/>
      <c r="F32" s="106"/>
      <c r="G32" s="28"/>
    </row>
    <row r="33" spans="1:7" x14ac:dyDescent="0.25">
      <c r="A33" s="22"/>
      <c r="B33" s="50"/>
      <c r="C33" s="100"/>
      <c r="D33" s="22"/>
      <c r="E33" s="22"/>
      <c r="F33" s="106"/>
      <c r="G33" s="28"/>
    </row>
    <row r="34" spans="1:7" x14ac:dyDescent="0.25">
      <c r="A34" s="22"/>
      <c r="B34" s="50"/>
      <c r="C34" s="100"/>
      <c r="D34" s="22"/>
      <c r="E34" s="22"/>
      <c r="F34" s="106"/>
      <c r="G34" s="28"/>
    </row>
    <row r="35" spans="1:7" x14ac:dyDescent="0.25">
      <c r="A35" s="22"/>
      <c r="B35" s="50"/>
      <c r="C35" s="100"/>
      <c r="D35" s="22"/>
      <c r="F35" s="106"/>
      <c r="G35" s="28"/>
    </row>
    <row r="36" spans="1:7" x14ac:dyDescent="0.25">
      <c r="A36" s="22"/>
      <c r="B36" s="22"/>
      <c r="C36" s="119"/>
      <c r="D36" s="119"/>
      <c r="E36" s="119"/>
      <c r="F36" s="119"/>
      <c r="G36" s="39"/>
    </row>
    <row r="37" spans="1:7" x14ac:dyDescent="0.25">
      <c r="A37" s="22"/>
      <c r="B37" s="22"/>
      <c r="C37" s="119"/>
      <c r="D37" s="119"/>
      <c r="E37" s="119"/>
      <c r="F37" s="119"/>
      <c r="G37" s="39"/>
    </row>
    <row r="38" spans="1:7" x14ac:dyDescent="0.25">
      <c r="A38" s="22"/>
      <c r="B38" s="22"/>
      <c r="C38" s="119"/>
      <c r="D38" s="119"/>
      <c r="E38" s="119"/>
      <c r="F38" s="119"/>
      <c r="G38" s="39"/>
    </row>
    <row r="39" spans="1:7" x14ac:dyDescent="0.25">
      <c r="A39" s="22"/>
      <c r="B39" s="22"/>
      <c r="C39" s="119"/>
      <c r="D39" s="119"/>
      <c r="E39" s="119"/>
      <c r="F39" s="119"/>
      <c r="G39" s="39"/>
    </row>
    <row r="40" spans="1:7" x14ac:dyDescent="0.25">
      <c r="A40" s="22"/>
      <c r="B40" s="22"/>
      <c r="C40" s="119"/>
      <c r="D40" s="119"/>
      <c r="E40" s="119"/>
      <c r="F40" s="119"/>
      <c r="G40" s="39"/>
    </row>
    <row r="41" spans="1:7" x14ac:dyDescent="0.25">
      <c r="A41" s="22"/>
      <c r="B41" s="22"/>
      <c r="C41" s="119"/>
      <c r="D41" s="119"/>
      <c r="E41" s="119"/>
      <c r="F41" s="119"/>
      <c r="G41" s="39"/>
    </row>
    <row r="42" spans="1:7" x14ac:dyDescent="0.25">
      <c r="A42" s="22"/>
      <c r="B42" s="22"/>
      <c r="C42" s="119"/>
      <c r="D42" s="119"/>
      <c r="E42" s="119"/>
      <c r="F42" s="119"/>
      <c r="G42" s="39"/>
    </row>
    <row r="43" spans="1:7" x14ac:dyDescent="0.25">
      <c r="A43" s="22"/>
      <c r="B43" s="22"/>
      <c r="C43" s="119"/>
      <c r="D43" s="119"/>
      <c r="E43" s="119"/>
      <c r="F43" s="119"/>
      <c r="G43" s="39"/>
    </row>
    <row r="44" spans="1:7" x14ac:dyDescent="0.25">
      <c r="A44" s="22"/>
      <c r="B44" s="22"/>
      <c r="C44" s="119"/>
      <c r="D44" s="119"/>
      <c r="E44" s="119"/>
      <c r="F44" s="119"/>
      <c r="G44" s="39"/>
    </row>
    <row r="45" spans="1:7" x14ac:dyDescent="0.25">
      <c r="A45" s="22"/>
      <c r="B45" s="22"/>
      <c r="C45" s="119"/>
      <c r="D45" s="119"/>
      <c r="E45" s="119"/>
      <c r="F45" s="119"/>
      <c r="G45" s="39"/>
    </row>
    <row r="46" spans="1:7" x14ac:dyDescent="0.25">
      <c r="A46" s="22"/>
      <c r="B46" s="22"/>
      <c r="C46" s="119"/>
      <c r="D46" s="119"/>
      <c r="E46" s="119"/>
      <c r="F46" s="119"/>
      <c r="G46" s="39"/>
    </row>
    <row r="47" spans="1:7" x14ac:dyDescent="0.25">
      <c r="A47" s="22"/>
      <c r="B47" s="22"/>
      <c r="C47" s="119"/>
      <c r="D47" s="119"/>
      <c r="E47" s="119"/>
      <c r="F47" s="119"/>
      <c r="G47" s="39"/>
    </row>
    <row r="48" spans="1:7" x14ac:dyDescent="0.25">
      <c r="A48" s="22"/>
      <c r="B48" s="22"/>
      <c r="C48" s="119"/>
      <c r="D48" s="119"/>
      <c r="E48" s="119"/>
      <c r="F48" s="119"/>
      <c r="G48" s="39"/>
    </row>
    <row r="49" spans="1:7" x14ac:dyDescent="0.25">
      <c r="A49" s="22"/>
      <c r="B49" s="22"/>
      <c r="C49" s="119"/>
      <c r="D49" s="119"/>
      <c r="E49" s="119"/>
      <c r="F49" s="119"/>
      <c r="G49" s="39"/>
    </row>
    <row r="50" spans="1:7" x14ac:dyDescent="0.25">
      <c r="A50" s="22"/>
      <c r="B50" s="22"/>
      <c r="C50" s="119"/>
      <c r="D50" s="119"/>
      <c r="E50" s="119"/>
      <c r="F50" s="119"/>
      <c r="G50" s="39"/>
    </row>
    <row r="51" spans="1:7" x14ac:dyDescent="0.25">
      <c r="A51" s="22"/>
      <c r="B51" s="22"/>
      <c r="C51" s="119"/>
      <c r="D51" s="119"/>
      <c r="E51" s="119"/>
      <c r="F51" s="119"/>
      <c r="G51" s="39"/>
    </row>
    <row r="52" spans="1:7" x14ac:dyDescent="0.25">
      <c r="A52" s="22"/>
      <c r="B52" s="22"/>
      <c r="C52" s="119"/>
      <c r="D52" s="119"/>
      <c r="E52" s="119"/>
      <c r="F52" s="119"/>
      <c r="G52" s="39"/>
    </row>
    <row r="53" spans="1:7" x14ac:dyDescent="0.25">
      <c r="A53" s="22"/>
      <c r="B53" s="22"/>
      <c r="C53" s="119"/>
      <c r="D53" s="119"/>
      <c r="E53" s="119"/>
      <c r="F53" s="119"/>
      <c r="G53" s="39"/>
    </row>
    <row r="54" spans="1:7" x14ac:dyDescent="0.25">
      <c r="A54" s="22"/>
      <c r="B54" s="22"/>
      <c r="C54" s="119"/>
      <c r="D54" s="119"/>
      <c r="E54" s="119"/>
      <c r="F54" s="119"/>
      <c r="G54" s="39"/>
    </row>
    <row r="55" spans="1:7" x14ac:dyDescent="0.25">
      <c r="A55" s="22"/>
      <c r="B55" s="22"/>
      <c r="C55" s="119"/>
      <c r="D55" s="119"/>
      <c r="E55" s="119"/>
      <c r="F55" s="119"/>
      <c r="G55" s="39"/>
    </row>
    <row r="56" spans="1:7" x14ac:dyDescent="0.25">
      <c r="A56" s="22"/>
      <c r="B56" s="22"/>
      <c r="C56" s="119"/>
      <c r="D56" s="119"/>
      <c r="E56" s="119"/>
      <c r="F56" s="119"/>
      <c r="G56" s="39"/>
    </row>
    <row r="57" spans="1:7" x14ac:dyDescent="0.25">
      <c r="A57" s="22"/>
      <c r="B57" s="22"/>
      <c r="C57" s="119"/>
      <c r="D57" s="119"/>
      <c r="E57" s="119"/>
      <c r="F57" s="119"/>
      <c r="G57" s="39"/>
    </row>
    <row r="58" spans="1:7" x14ac:dyDescent="0.25">
      <c r="A58" s="22"/>
      <c r="B58" s="22"/>
      <c r="C58" s="119"/>
      <c r="D58" s="119"/>
      <c r="E58" s="119"/>
      <c r="F58" s="119"/>
      <c r="G58" s="39"/>
    </row>
    <row r="59" spans="1:7" x14ac:dyDescent="0.25">
      <c r="A59" s="22"/>
      <c r="B59" s="22"/>
      <c r="C59" s="119"/>
      <c r="D59" s="119"/>
      <c r="E59" s="119"/>
      <c r="F59" s="119"/>
      <c r="G59" s="39"/>
    </row>
    <row r="60" spans="1:7" x14ac:dyDescent="0.25">
      <c r="A60" s="22"/>
      <c r="B60" s="22"/>
      <c r="C60" s="119"/>
      <c r="D60" s="119"/>
      <c r="E60" s="119"/>
      <c r="F60" s="119"/>
      <c r="G60" s="39"/>
    </row>
    <row r="61" spans="1:7" x14ac:dyDescent="0.25">
      <c r="A61" s="22"/>
      <c r="B61" s="22"/>
      <c r="C61" s="119"/>
      <c r="D61" s="119"/>
      <c r="E61" s="119"/>
      <c r="F61" s="119"/>
      <c r="G61" s="39"/>
    </row>
    <row r="62" spans="1:7" x14ac:dyDescent="0.25">
      <c r="A62" s="22"/>
      <c r="B62" s="22"/>
      <c r="C62" s="119"/>
      <c r="D62" s="119"/>
      <c r="E62" s="119"/>
      <c r="F62" s="119"/>
      <c r="G62" s="39"/>
    </row>
    <row r="63" spans="1:7" x14ac:dyDescent="0.25">
      <c r="A63" s="22"/>
      <c r="B63" s="91"/>
      <c r="C63" s="137"/>
      <c r="D63" s="137"/>
      <c r="E63" s="119"/>
      <c r="F63" s="137"/>
      <c r="G63" s="39"/>
    </row>
    <row r="64" spans="1:7" x14ac:dyDescent="0.25">
      <c r="A64" s="22"/>
      <c r="B64" s="22"/>
      <c r="C64" s="119"/>
      <c r="D64" s="119"/>
      <c r="E64" s="119"/>
      <c r="F64" s="119"/>
      <c r="G64" s="39"/>
    </row>
    <row r="65" spans="1:7" x14ac:dyDescent="0.25">
      <c r="A65" s="22"/>
      <c r="B65" s="22"/>
      <c r="C65" s="119"/>
      <c r="D65" s="119"/>
      <c r="E65" s="119"/>
      <c r="F65" s="119"/>
      <c r="G65" s="39"/>
    </row>
    <row r="66" spans="1:7" x14ac:dyDescent="0.25">
      <c r="A66" s="22"/>
      <c r="B66" s="22"/>
      <c r="C66" s="119"/>
      <c r="D66" s="119"/>
      <c r="E66" s="119"/>
      <c r="F66" s="119"/>
      <c r="G66" s="39"/>
    </row>
    <row r="67" spans="1:7" x14ac:dyDescent="0.25">
      <c r="A67" s="22"/>
      <c r="B67" s="91"/>
      <c r="C67" s="137"/>
      <c r="D67" s="137"/>
      <c r="E67" s="119"/>
      <c r="F67" s="137"/>
      <c r="G67" s="39"/>
    </row>
    <row r="68" spans="1:7" x14ac:dyDescent="0.25">
      <c r="A68" s="22"/>
      <c r="B68" s="39"/>
      <c r="C68" s="119"/>
      <c r="D68" s="119"/>
      <c r="E68" s="119"/>
      <c r="F68" s="119"/>
      <c r="G68" s="39"/>
    </row>
    <row r="69" spans="1:7" x14ac:dyDescent="0.25">
      <c r="A69" s="22"/>
      <c r="B69" s="22"/>
      <c r="C69" s="119"/>
      <c r="D69" s="119"/>
      <c r="E69" s="119"/>
      <c r="F69" s="119"/>
      <c r="G69" s="39"/>
    </row>
    <row r="70" spans="1:7" x14ac:dyDescent="0.25">
      <c r="A70" s="22"/>
      <c r="B70" s="39"/>
      <c r="C70" s="119"/>
      <c r="D70" s="119"/>
      <c r="E70" s="119"/>
      <c r="F70" s="119"/>
      <c r="G70" s="39"/>
    </row>
    <row r="71" spans="1:7" x14ac:dyDescent="0.25">
      <c r="A71" s="22"/>
      <c r="B71" s="39"/>
      <c r="C71" s="119"/>
      <c r="D71" s="119"/>
      <c r="E71" s="119"/>
      <c r="F71" s="119"/>
      <c r="G71" s="39"/>
    </row>
    <row r="72" spans="1:7" x14ac:dyDescent="0.25">
      <c r="A72" s="22"/>
      <c r="B72" s="39"/>
      <c r="C72" s="119"/>
      <c r="D72" s="119"/>
      <c r="E72" s="119"/>
      <c r="F72" s="119"/>
      <c r="G72" s="39"/>
    </row>
    <row r="73" spans="1:7" x14ac:dyDescent="0.25">
      <c r="A73" s="22"/>
      <c r="B73" s="39"/>
      <c r="C73" s="119"/>
      <c r="D73" s="119"/>
      <c r="E73" s="119"/>
      <c r="F73" s="119"/>
      <c r="G73" s="39"/>
    </row>
    <row r="74" spans="1:7" x14ac:dyDescent="0.25">
      <c r="A74" s="22"/>
      <c r="B74" s="39"/>
      <c r="C74" s="119"/>
      <c r="D74" s="119"/>
      <c r="E74" s="119"/>
      <c r="F74" s="119"/>
      <c r="G74" s="39"/>
    </row>
    <row r="75" spans="1:7" x14ac:dyDescent="0.25">
      <c r="A75" s="22"/>
      <c r="B75" s="39"/>
      <c r="C75" s="119"/>
      <c r="D75" s="119"/>
      <c r="E75" s="119"/>
      <c r="F75" s="119"/>
      <c r="G75" s="39"/>
    </row>
    <row r="76" spans="1:7" x14ac:dyDescent="0.25">
      <c r="A76" s="22"/>
      <c r="B76" s="39"/>
      <c r="C76" s="119"/>
      <c r="D76" s="119"/>
      <c r="E76" s="119"/>
      <c r="F76" s="119"/>
      <c r="G76" s="39"/>
    </row>
    <row r="77" spans="1:7" x14ac:dyDescent="0.25">
      <c r="A77" s="22"/>
      <c r="B77" s="39"/>
      <c r="C77" s="119"/>
      <c r="D77" s="119"/>
      <c r="E77" s="119"/>
      <c r="F77" s="119"/>
      <c r="G77" s="39"/>
    </row>
    <row r="78" spans="1:7" x14ac:dyDescent="0.25">
      <c r="A78" s="22"/>
      <c r="B78" s="39"/>
      <c r="C78" s="119"/>
      <c r="D78" s="119"/>
      <c r="E78" s="119"/>
      <c r="F78" s="119"/>
      <c r="G78" s="39"/>
    </row>
    <row r="79" spans="1:7" x14ac:dyDescent="0.25">
      <c r="A79" s="22"/>
      <c r="B79" s="50"/>
      <c r="C79" s="119"/>
      <c r="D79" s="119"/>
      <c r="E79" s="119"/>
      <c r="F79" s="119"/>
      <c r="G79" s="39"/>
    </row>
    <row r="80" spans="1:7" x14ac:dyDescent="0.25">
      <c r="A80" s="22"/>
      <c r="B80" s="50"/>
      <c r="C80" s="119"/>
      <c r="D80" s="119"/>
      <c r="E80" s="119"/>
      <c r="F80" s="119"/>
      <c r="G80" s="39"/>
    </row>
    <row r="81" spans="1:7" x14ac:dyDescent="0.25">
      <c r="A81" s="22"/>
      <c r="B81" s="50"/>
      <c r="C81" s="119"/>
      <c r="D81" s="119"/>
      <c r="E81" s="119"/>
      <c r="F81" s="119"/>
      <c r="G81" s="39"/>
    </row>
    <row r="82" spans="1:7" x14ac:dyDescent="0.25">
      <c r="A82" s="22"/>
      <c r="B82" s="50"/>
      <c r="C82" s="119"/>
      <c r="D82" s="119"/>
      <c r="E82" s="119"/>
      <c r="F82" s="119"/>
      <c r="G82" s="39"/>
    </row>
    <row r="83" spans="1:7" x14ac:dyDescent="0.25">
      <c r="A83" s="22"/>
      <c r="B83" s="50"/>
      <c r="C83" s="119"/>
      <c r="D83" s="119"/>
      <c r="E83" s="119"/>
      <c r="F83" s="119"/>
      <c r="G83" s="39"/>
    </row>
    <row r="84" spans="1:7" x14ac:dyDescent="0.25">
      <c r="A84" s="22"/>
      <c r="B84" s="50"/>
      <c r="C84" s="119"/>
      <c r="D84" s="119"/>
      <c r="E84" s="119"/>
      <c r="F84" s="119"/>
      <c r="G84" s="39"/>
    </row>
    <row r="85" spans="1:7" x14ac:dyDescent="0.25">
      <c r="A85" s="22"/>
      <c r="B85" s="50"/>
      <c r="C85" s="119"/>
      <c r="D85" s="119"/>
      <c r="E85" s="119"/>
      <c r="F85" s="119"/>
      <c r="G85" s="39"/>
    </row>
    <row r="86" spans="1:7" x14ac:dyDescent="0.25">
      <c r="A86" s="22"/>
      <c r="B86" s="50"/>
      <c r="C86" s="119"/>
      <c r="D86" s="119"/>
      <c r="E86" s="119"/>
      <c r="F86" s="119"/>
      <c r="G86" s="39"/>
    </row>
    <row r="87" spans="1:7" x14ac:dyDescent="0.25">
      <c r="A87" s="22"/>
      <c r="B87" s="50"/>
      <c r="C87" s="119"/>
      <c r="D87" s="119"/>
      <c r="E87" s="119"/>
      <c r="F87" s="119"/>
      <c r="G87" s="39"/>
    </row>
    <row r="88" spans="1:7" x14ac:dyDescent="0.25">
      <c r="A88" s="22"/>
      <c r="B88" s="50"/>
      <c r="C88" s="119"/>
      <c r="D88" s="119"/>
      <c r="E88" s="119"/>
      <c r="F88" s="119"/>
      <c r="G88" s="39"/>
    </row>
    <row r="89" spans="1:7" x14ac:dyDescent="0.25">
      <c r="A89" s="41"/>
      <c r="B89" s="41"/>
      <c r="C89" s="41"/>
      <c r="D89" s="41"/>
      <c r="E89" s="41"/>
      <c r="F89" s="41"/>
      <c r="G89" s="41"/>
    </row>
    <row r="90" spans="1:7" x14ac:dyDescent="0.25">
      <c r="A90" s="22"/>
      <c r="B90" s="39"/>
      <c r="C90" s="119"/>
      <c r="D90" s="119"/>
      <c r="E90" s="119"/>
      <c r="F90" s="119"/>
      <c r="G90" s="39"/>
    </row>
    <row r="91" spans="1:7" x14ac:dyDescent="0.25">
      <c r="A91" s="22"/>
      <c r="B91" s="39"/>
      <c r="C91" s="119"/>
      <c r="D91" s="119"/>
      <c r="E91" s="119"/>
      <c r="F91" s="119"/>
      <c r="G91" s="39"/>
    </row>
    <row r="92" spans="1:7" x14ac:dyDescent="0.25">
      <c r="A92" s="22"/>
      <c r="B92" s="39"/>
      <c r="C92" s="119"/>
      <c r="D92" s="119"/>
      <c r="E92" s="119"/>
      <c r="F92" s="119"/>
      <c r="G92" s="39"/>
    </row>
    <row r="93" spans="1:7" x14ac:dyDescent="0.25">
      <c r="A93" s="22"/>
      <c r="B93" s="39"/>
      <c r="C93" s="119"/>
      <c r="D93" s="119"/>
      <c r="E93" s="119"/>
      <c r="F93" s="119"/>
      <c r="G93" s="39"/>
    </row>
    <row r="94" spans="1:7" x14ac:dyDescent="0.25">
      <c r="A94" s="22"/>
      <c r="B94" s="39"/>
      <c r="C94" s="119"/>
      <c r="D94" s="119"/>
      <c r="E94" s="119"/>
      <c r="F94" s="119"/>
      <c r="G94" s="39"/>
    </row>
    <row r="95" spans="1:7" x14ac:dyDescent="0.25">
      <c r="A95" s="22"/>
      <c r="B95" s="39"/>
      <c r="C95" s="119"/>
      <c r="D95" s="119"/>
      <c r="E95" s="119"/>
      <c r="F95" s="119"/>
      <c r="G95" s="39"/>
    </row>
    <row r="96" spans="1:7" x14ac:dyDescent="0.25">
      <c r="A96" s="22"/>
      <c r="B96" s="39"/>
      <c r="C96" s="119"/>
      <c r="D96" s="119"/>
      <c r="E96" s="119"/>
      <c r="F96" s="119"/>
      <c r="G96" s="39"/>
    </row>
    <row r="97" spans="1:7" x14ac:dyDescent="0.25">
      <c r="A97" s="22"/>
      <c r="B97" s="39"/>
      <c r="C97" s="119"/>
      <c r="D97" s="119"/>
      <c r="E97" s="119"/>
      <c r="F97" s="119"/>
      <c r="G97" s="39"/>
    </row>
    <row r="98" spans="1:7" x14ac:dyDescent="0.25">
      <c r="A98" s="22"/>
      <c r="B98" s="39"/>
      <c r="C98" s="119"/>
      <c r="D98" s="119"/>
      <c r="E98" s="119"/>
      <c r="F98" s="119"/>
      <c r="G98" s="39"/>
    </row>
    <row r="99" spans="1:7" x14ac:dyDescent="0.25">
      <c r="A99" s="22"/>
      <c r="B99" s="39"/>
      <c r="C99" s="119"/>
      <c r="D99" s="119"/>
      <c r="E99" s="119"/>
      <c r="F99" s="119"/>
      <c r="G99" s="39"/>
    </row>
    <row r="100" spans="1:7" x14ac:dyDescent="0.25">
      <c r="A100" s="22"/>
      <c r="B100" s="39"/>
      <c r="C100" s="119"/>
      <c r="D100" s="119"/>
      <c r="E100" s="119"/>
      <c r="F100" s="119"/>
      <c r="G100" s="39"/>
    </row>
    <row r="101" spans="1:7" x14ac:dyDescent="0.25">
      <c r="A101" s="22"/>
      <c r="B101" s="39"/>
      <c r="C101" s="119"/>
      <c r="D101" s="119"/>
      <c r="E101" s="119"/>
      <c r="F101" s="119"/>
      <c r="G101" s="39"/>
    </row>
    <row r="102" spans="1:7" x14ac:dyDescent="0.25">
      <c r="A102" s="22"/>
      <c r="B102" s="39"/>
      <c r="C102" s="119"/>
      <c r="D102" s="119"/>
      <c r="E102" s="119"/>
      <c r="F102" s="119"/>
      <c r="G102" s="39"/>
    </row>
    <row r="103" spans="1:7" x14ac:dyDescent="0.25">
      <c r="A103" s="22"/>
      <c r="B103" s="39"/>
      <c r="C103" s="119"/>
      <c r="D103" s="119"/>
      <c r="E103" s="119"/>
      <c r="F103" s="119"/>
      <c r="G103" s="39"/>
    </row>
    <row r="104" spans="1:7" x14ac:dyDescent="0.25">
      <c r="A104" s="22"/>
      <c r="B104" s="39"/>
      <c r="C104" s="119"/>
      <c r="D104" s="119"/>
      <c r="E104" s="119"/>
      <c r="F104" s="119"/>
      <c r="G104" s="39"/>
    </row>
    <row r="105" spans="1:7" x14ac:dyDescent="0.25">
      <c r="A105" s="22"/>
      <c r="B105" s="39"/>
      <c r="C105" s="119"/>
      <c r="D105" s="119"/>
      <c r="E105" s="119"/>
      <c r="F105" s="119"/>
      <c r="G105" s="39"/>
    </row>
    <row r="106" spans="1:7" x14ac:dyDescent="0.25">
      <c r="A106" s="22"/>
      <c r="B106" s="39"/>
      <c r="C106" s="119"/>
      <c r="D106" s="119"/>
      <c r="E106" s="119"/>
      <c r="F106" s="119"/>
      <c r="G106" s="39"/>
    </row>
    <row r="107" spans="1:7" x14ac:dyDescent="0.25">
      <c r="A107" s="22"/>
      <c r="B107" s="39"/>
      <c r="C107" s="119"/>
      <c r="D107" s="119"/>
      <c r="E107" s="119"/>
      <c r="F107" s="119"/>
      <c r="G107" s="39"/>
    </row>
    <row r="108" spans="1:7" x14ac:dyDescent="0.25">
      <c r="A108" s="22"/>
      <c r="B108" s="39"/>
      <c r="C108" s="119"/>
      <c r="D108" s="119"/>
      <c r="E108" s="119"/>
      <c r="F108" s="119"/>
      <c r="G108" s="39"/>
    </row>
    <row r="109" spans="1:7" x14ac:dyDescent="0.25">
      <c r="A109" s="22"/>
      <c r="B109" s="39"/>
      <c r="C109" s="119"/>
      <c r="D109" s="119"/>
      <c r="E109" s="119"/>
      <c r="F109" s="119"/>
      <c r="G109" s="39"/>
    </row>
    <row r="110" spans="1:7" x14ac:dyDescent="0.25">
      <c r="A110" s="22"/>
      <c r="B110" s="39"/>
      <c r="C110" s="119"/>
      <c r="D110" s="119"/>
      <c r="E110" s="119"/>
      <c r="F110" s="119"/>
      <c r="G110" s="39"/>
    </row>
    <row r="111" spans="1:7" x14ac:dyDescent="0.25">
      <c r="A111" s="22"/>
      <c r="B111" s="39"/>
      <c r="C111" s="119"/>
      <c r="D111" s="119"/>
      <c r="E111" s="119"/>
      <c r="F111" s="119"/>
      <c r="G111" s="39"/>
    </row>
    <row r="112" spans="1:7" x14ac:dyDescent="0.25">
      <c r="A112" s="22"/>
      <c r="B112" s="39"/>
      <c r="C112" s="119"/>
      <c r="D112" s="119"/>
      <c r="E112" s="119"/>
      <c r="F112" s="119"/>
      <c r="G112" s="39"/>
    </row>
    <row r="113" spans="1:7" x14ac:dyDescent="0.25">
      <c r="A113" s="22"/>
      <c r="B113" s="39"/>
      <c r="C113" s="119"/>
      <c r="D113" s="119"/>
      <c r="E113" s="119"/>
      <c r="F113" s="119"/>
      <c r="G113" s="39"/>
    </row>
    <row r="114" spans="1:7" x14ac:dyDescent="0.25">
      <c r="A114" s="22"/>
      <c r="B114" s="39"/>
      <c r="C114" s="119"/>
      <c r="D114" s="119"/>
      <c r="E114" s="119"/>
      <c r="F114" s="119"/>
      <c r="G114" s="39"/>
    </row>
    <row r="115" spans="1:7" x14ac:dyDescent="0.25">
      <c r="A115" s="22"/>
      <c r="B115" s="39"/>
      <c r="C115" s="119"/>
      <c r="D115" s="119"/>
      <c r="E115" s="119"/>
      <c r="F115" s="119"/>
      <c r="G115" s="39"/>
    </row>
    <row r="116" spans="1:7" x14ac:dyDescent="0.25">
      <c r="A116" s="22"/>
      <c r="B116" s="39"/>
      <c r="C116" s="119"/>
      <c r="D116" s="119"/>
      <c r="E116" s="119"/>
      <c r="F116" s="119"/>
      <c r="G116" s="39"/>
    </row>
    <row r="117" spans="1:7" x14ac:dyDescent="0.25">
      <c r="A117" s="22"/>
      <c r="B117" s="39"/>
      <c r="C117" s="119"/>
      <c r="D117" s="119"/>
      <c r="E117" s="119"/>
      <c r="F117" s="119"/>
      <c r="G117" s="39"/>
    </row>
    <row r="118" spans="1:7" x14ac:dyDescent="0.25">
      <c r="A118" s="22"/>
      <c r="B118" s="39"/>
      <c r="C118" s="119"/>
      <c r="D118" s="119"/>
      <c r="E118" s="119"/>
      <c r="F118" s="119"/>
      <c r="G118" s="39"/>
    </row>
    <row r="119" spans="1:7" x14ac:dyDescent="0.25">
      <c r="A119" s="22"/>
      <c r="B119" s="39"/>
      <c r="C119" s="119"/>
      <c r="D119" s="119"/>
      <c r="E119" s="119"/>
      <c r="F119" s="119"/>
      <c r="G119" s="39"/>
    </row>
    <row r="120" spans="1:7" x14ac:dyDescent="0.25">
      <c r="A120" s="22"/>
      <c r="B120" s="39"/>
      <c r="C120" s="119"/>
      <c r="D120" s="119"/>
      <c r="E120" s="119"/>
      <c r="F120" s="119"/>
      <c r="G120" s="39"/>
    </row>
    <row r="121" spans="1:7" x14ac:dyDescent="0.25">
      <c r="A121" s="22"/>
      <c r="B121" s="39"/>
      <c r="C121" s="119"/>
      <c r="D121" s="119"/>
      <c r="E121" s="119"/>
      <c r="F121" s="119"/>
      <c r="G121" s="39"/>
    </row>
    <row r="122" spans="1:7" x14ac:dyDescent="0.25">
      <c r="A122" s="22"/>
      <c r="B122" s="39"/>
      <c r="C122" s="119"/>
      <c r="D122" s="119"/>
      <c r="E122" s="119"/>
      <c r="F122" s="119"/>
      <c r="G122" s="39"/>
    </row>
    <row r="123" spans="1:7" x14ac:dyDescent="0.25">
      <c r="A123" s="22"/>
      <c r="B123" s="39"/>
      <c r="C123" s="119"/>
      <c r="D123" s="119"/>
      <c r="E123" s="119"/>
      <c r="F123" s="119"/>
      <c r="G123" s="39"/>
    </row>
    <row r="124" spans="1:7" x14ac:dyDescent="0.25">
      <c r="A124" s="22"/>
      <c r="B124" s="39"/>
      <c r="C124" s="119"/>
      <c r="D124" s="119"/>
      <c r="E124" s="119"/>
      <c r="F124" s="119"/>
      <c r="G124" s="39"/>
    </row>
    <row r="125" spans="1:7" x14ac:dyDescent="0.25">
      <c r="A125" s="22"/>
      <c r="B125" s="39"/>
      <c r="C125" s="119"/>
      <c r="D125" s="119"/>
      <c r="E125" s="119"/>
      <c r="F125" s="119"/>
      <c r="G125" s="39"/>
    </row>
    <row r="126" spans="1:7" x14ac:dyDescent="0.25">
      <c r="A126" s="22"/>
      <c r="B126" s="39"/>
      <c r="C126" s="119"/>
      <c r="D126" s="119"/>
      <c r="E126" s="119"/>
      <c r="F126" s="119"/>
      <c r="G126" s="39"/>
    </row>
    <row r="127" spans="1:7" x14ac:dyDescent="0.25">
      <c r="A127" s="22"/>
      <c r="B127" s="39"/>
      <c r="C127" s="119"/>
      <c r="D127" s="119"/>
      <c r="E127" s="119"/>
      <c r="F127" s="119"/>
      <c r="G127" s="39"/>
    </row>
    <row r="128" spans="1:7" x14ac:dyDescent="0.25">
      <c r="A128" s="22"/>
      <c r="B128" s="39"/>
      <c r="C128" s="119"/>
      <c r="D128" s="119"/>
      <c r="E128" s="119"/>
      <c r="F128" s="119"/>
      <c r="G128" s="39"/>
    </row>
    <row r="129" spans="1:7" x14ac:dyDescent="0.25">
      <c r="A129" s="22"/>
      <c r="B129" s="39"/>
      <c r="C129" s="119"/>
      <c r="D129" s="119"/>
      <c r="E129" s="119"/>
      <c r="F129" s="119"/>
      <c r="G129" s="39"/>
    </row>
    <row r="130" spans="1:7" x14ac:dyDescent="0.25">
      <c r="A130" s="22"/>
      <c r="B130" s="39"/>
      <c r="C130" s="119"/>
      <c r="D130" s="119"/>
      <c r="E130" s="119"/>
      <c r="F130" s="119"/>
      <c r="G130" s="39"/>
    </row>
    <row r="131" spans="1:7" x14ac:dyDescent="0.25">
      <c r="A131" s="22"/>
      <c r="B131" s="39"/>
      <c r="C131" s="119"/>
      <c r="D131" s="119"/>
      <c r="E131" s="119"/>
      <c r="F131" s="119"/>
      <c r="G131" s="39"/>
    </row>
    <row r="132" spans="1:7" x14ac:dyDescent="0.25">
      <c r="A132" s="22"/>
      <c r="B132" s="39"/>
      <c r="C132" s="119"/>
      <c r="D132" s="119"/>
      <c r="E132" s="119"/>
      <c r="F132" s="119"/>
      <c r="G132" s="39"/>
    </row>
    <row r="133" spans="1:7" x14ac:dyDescent="0.25">
      <c r="A133" s="22"/>
      <c r="B133" s="39"/>
      <c r="C133" s="119"/>
      <c r="D133" s="119"/>
      <c r="E133" s="119"/>
      <c r="F133" s="119"/>
      <c r="G133" s="39"/>
    </row>
    <row r="134" spans="1:7" x14ac:dyDescent="0.25">
      <c r="A134" s="22"/>
      <c r="B134" s="39"/>
      <c r="C134" s="119"/>
      <c r="D134" s="119"/>
      <c r="E134" s="119"/>
      <c r="F134" s="119"/>
      <c r="G134" s="39"/>
    </row>
    <row r="135" spans="1:7" x14ac:dyDescent="0.25">
      <c r="A135" s="22"/>
      <c r="B135" s="39"/>
      <c r="C135" s="119"/>
      <c r="D135" s="119"/>
      <c r="E135" s="119"/>
      <c r="F135" s="119"/>
      <c r="G135" s="39"/>
    </row>
    <row r="136" spans="1:7" x14ac:dyDescent="0.25">
      <c r="A136" s="22"/>
      <c r="B136" s="39"/>
      <c r="C136" s="119"/>
      <c r="D136" s="119"/>
      <c r="E136" s="119"/>
      <c r="F136" s="119"/>
      <c r="G136" s="39"/>
    </row>
    <row r="137" spans="1:7" x14ac:dyDescent="0.25">
      <c r="A137" s="22"/>
      <c r="B137" s="39"/>
      <c r="C137" s="119"/>
      <c r="D137" s="119"/>
      <c r="E137" s="119"/>
      <c r="F137" s="119"/>
      <c r="G137" s="39"/>
    </row>
    <row r="138" spans="1:7" x14ac:dyDescent="0.25">
      <c r="A138" s="22"/>
      <c r="B138" s="39"/>
      <c r="C138" s="119"/>
      <c r="D138" s="119"/>
      <c r="E138" s="119"/>
      <c r="F138" s="119"/>
      <c r="G138" s="39"/>
    </row>
    <row r="139" spans="1:7" x14ac:dyDescent="0.25">
      <c r="A139" s="22"/>
      <c r="B139" s="39"/>
      <c r="C139" s="119"/>
      <c r="D139" s="119"/>
      <c r="E139" s="119"/>
      <c r="F139" s="119"/>
      <c r="G139" s="39"/>
    </row>
    <row r="140" spans="1:7" x14ac:dyDescent="0.25">
      <c r="A140" s="41"/>
      <c r="B140" s="41"/>
      <c r="C140" s="41"/>
      <c r="D140" s="41"/>
      <c r="E140" s="41"/>
      <c r="F140" s="41"/>
      <c r="G140" s="41"/>
    </row>
    <row r="141" spans="1:7" x14ac:dyDescent="0.25">
      <c r="A141" s="22"/>
      <c r="B141" s="22"/>
      <c r="C141" s="119"/>
      <c r="D141" s="119"/>
      <c r="E141" s="138"/>
      <c r="F141" s="119"/>
      <c r="G141" s="39"/>
    </row>
    <row r="142" spans="1:7" x14ac:dyDescent="0.25">
      <c r="A142" s="22"/>
      <c r="B142" s="22"/>
      <c r="C142" s="119"/>
      <c r="D142" s="119"/>
      <c r="E142" s="138"/>
      <c r="F142" s="119"/>
      <c r="G142" s="39"/>
    </row>
    <row r="143" spans="1:7" x14ac:dyDescent="0.25">
      <c r="A143" s="22"/>
      <c r="B143" s="22"/>
      <c r="C143" s="119"/>
      <c r="D143" s="119"/>
      <c r="E143" s="138"/>
      <c r="F143" s="119"/>
      <c r="G143" s="39"/>
    </row>
    <row r="144" spans="1:7" x14ac:dyDescent="0.25">
      <c r="A144" s="22"/>
      <c r="B144" s="22"/>
      <c r="C144" s="119"/>
      <c r="D144" s="119"/>
      <c r="E144" s="138"/>
      <c r="F144" s="119"/>
      <c r="G144" s="39"/>
    </row>
    <row r="145" spans="1:7" x14ac:dyDescent="0.25">
      <c r="A145" s="22"/>
      <c r="B145" s="22"/>
      <c r="C145" s="119"/>
      <c r="D145" s="119"/>
      <c r="E145" s="138"/>
      <c r="F145" s="119"/>
      <c r="G145" s="39"/>
    </row>
    <row r="146" spans="1:7" x14ac:dyDescent="0.25">
      <c r="A146" s="22"/>
      <c r="B146" s="22"/>
      <c r="C146" s="119"/>
      <c r="D146" s="119"/>
      <c r="E146" s="138"/>
      <c r="F146" s="119"/>
      <c r="G146" s="39"/>
    </row>
    <row r="147" spans="1:7" x14ac:dyDescent="0.25">
      <c r="A147" s="22"/>
      <c r="B147" s="22"/>
      <c r="C147" s="119"/>
      <c r="D147" s="119"/>
      <c r="E147" s="138"/>
      <c r="F147" s="119"/>
      <c r="G147" s="39"/>
    </row>
    <row r="148" spans="1:7" x14ac:dyDescent="0.25">
      <c r="A148" s="22"/>
      <c r="B148" s="22"/>
      <c r="C148" s="119"/>
      <c r="D148" s="119"/>
      <c r="E148" s="138"/>
      <c r="F148" s="119"/>
      <c r="G148" s="39"/>
    </row>
    <row r="149" spans="1:7" x14ac:dyDescent="0.25">
      <c r="A149" s="22"/>
      <c r="B149" s="22"/>
      <c r="C149" s="119"/>
      <c r="D149" s="119"/>
      <c r="E149" s="138"/>
      <c r="F149" s="119"/>
      <c r="G149" s="39"/>
    </row>
    <row r="150" spans="1:7" x14ac:dyDescent="0.25">
      <c r="A150" s="41"/>
      <c r="B150" s="41"/>
      <c r="C150" s="41"/>
      <c r="D150" s="41"/>
      <c r="E150" s="41"/>
      <c r="F150" s="41"/>
      <c r="G150" s="41"/>
    </row>
    <row r="151" spans="1:7" x14ac:dyDescent="0.25">
      <c r="A151" s="22"/>
      <c r="B151" s="22"/>
      <c r="C151" s="119"/>
      <c r="D151" s="119"/>
      <c r="E151" s="138"/>
      <c r="F151" s="119"/>
      <c r="G151" s="39"/>
    </row>
    <row r="152" spans="1:7" x14ac:dyDescent="0.25">
      <c r="A152" s="22"/>
      <c r="B152" s="22"/>
      <c r="C152" s="119"/>
      <c r="D152" s="119"/>
      <c r="E152" s="138"/>
      <c r="F152" s="119"/>
      <c r="G152" s="39"/>
    </row>
    <row r="153" spans="1:7" x14ac:dyDescent="0.25">
      <c r="A153" s="22"/>
      <c r="B153" s="22"/>
      <c r="C153" s="119"/>
      <c r="D153" s="119"/>
      <c r="E153" s="138"/>
      <c r="F153" s="119"/>
      <c r="G153" s="39"/>
    </row>
    <row r="154" spans="1:7" x14ac:dyDescent="0.25">
      <c r="A154" s="22"/>
      <c r="B154" s="22"/>
      <c r="C154" s="22"/>
      <c r="D154" s="22"/>
      <c r="E154" s="20"/>
      <c r="F154" s="22"/>
      <c r="G154" s="39"/>
    </row>
    <row r="155" spans="1:7" x14ac:dyDescent="0.25">
      <c r="A155" s="22"/>
      <c r="B155" s="22"/>
      <c r="C155" s="22"/>
      <c r="D155" s="22"/>
      <c r="E155" s="20"/>
      <c r="F155" s="22"/>
      <c r="G155" s="39"/>
    </row>
    <row r="156" spans="1:7" x14ac:dyDescent="0.25">
      <c r="A156" s="22"/>
      <c r="B156" s="22"/>
      <c r="C156" s="22"/>
      <c r="D156" s="22"/>
      <c r="E156" s="20"/>
      <c r="F156" s="22"/>
      <c r="G156" s="39"/>
    </row>
    <row r="157" spans="1:7" x14ac:dyDescent="0.25">
      <c r="A157" s="22"/>
      <c r="B157" s="22"/>
      <c r="C157" s="22"/>
      <c r="D157" s="22"/>
      <c r="E157" s="20"/>
      <c r="F157" s="22"/>
      <c r="G157" s="39"/>
    </row>
    <row r="158" spans="1:7" x14ac:dyDescent="0.25">
      <c r="A158" s="22"/>
      <c r="B158" s="22"/>
      <c r="C158" s="22"/>
      <c r="D158" s="22"/>
      <c r="E158" s="20"/>
      <c r="F158" s="22"/>
      <c r="G158" s="39"/>
    </row>
    <row r="159" spans="1:7" x14ac:dyDescent="0.25">
      <c r="A159" s="22"/>
      <c r="B159" s="22"/>
      <c r="C159" s="22"/>
      <c r="D159" s="22"/>
      <c r="E159" s="20"/>
      <c r="F159" s="22"/>
      <c r="G159" s="39"/>
    </row>
    <row r="160" spans="1:7" x14ac:dyDescent="0.25">
      <c r="A160" s="41"/>
      <c r="B160" s="41"/>
      <c r="C160" s="41"/>
      <c r="D160" s="41"/>
      <c r="E160" s="41"/>
      <c r="F160" s="41"/>
      <c r="G160" s="41"/>
    </row>
    <row r="161" spans="1:7" x14ac:dyDescent="0.25">
      <c r="A161" s="22"/>
      <c r="B161" s="18"/>
      <c r="C161" s="119"/>
      <c r="D161" s="119"/>
      <c r="E161" s="138"/>
      <c r="F161" s="119"/>
      <c r="G161" s="39"/>
    </row>
    <row r="162" spans="1:7" x14ac:dyDescent="0.25">
      <c r="A162" s="22"/>
      <c r="B162" s="18"/>
      <c r="C162" s="119"/>
      <c r="D162" s="119"/>
      <c r="E162" s="138"/>
      <c r="F162" s="119"/>
      <c r="G162" s="39"/>
    </row>
    <row r="163" spans="1:7" x14ac:dyDescent="0.25">
      <c r="A163" s="22"/>
      <c r="B163" s="18"/>
      <c r="C163" s="119"/>
      <c r="D163" s="119"/>
      <c r="E163" s="119"/>
      <c r="F163" s="119"/>
      <c r="G163" s="39"/>
    </row>
    <row r="164" spans="1:7" x14ac:dyDescent="0.25">
      <c r="A164" s="22"/>
      <c r="B164" s="18"/>
      <c r="C164" s="119"/>
      <c r="D164" s="119"/>
      <c r="E164" s="119"/>
      <c r="F164" s="119"/>
      <c r="G164" s="39"/>
    </row>
    <row r="165" spans="1:7" x14ac:dyDescent="0.25">
      <c r="A165" s="22"/>
      <c r="B165" s="18"/>
      <c r="C165" s="119"/>
      <c r="D165" s="119"/>
      <c r="E165" s="119"/>
      <c r="F165" s="119"/>
      <c r="G165" s="39"/>
    </row>
    <row r="166" spans="1:7" x14ac:dyDescent="0.25">
      <c r="A166" s="22"/>
      <c r="B166" s="37"/>
      <c r="C166" s="119"/>
      <c r="D166" s="119"/>
      <c r="E166" s="119"/>
      <c r="F166" s="119"/>
      <c r="G166" s="39"/>
    </row>
    <row r="167" spans="1:7" x14ac:dyDescent="0.25">
      <c r="A167" s="22"/>
      <c r="B167" s="37"/>
      <c r="C167" s="119"/>
      <c r="D167" s="119"/>
      <c r="E167" s="119"/>
      <c r="F167" s="119"/>
      <c r="G167" s="39"/>
    </row>
    <row r="168" spans="1:7" x14ac:dyDescent="0.25">
      <c r="A168" s="22"/>
      <c r="B168" s="18"/>
      <c r="C168" s="119"/>
      <c r="D168" s="119"/>
      <c r="E168" s="119"/>
      <c r="F168" s="119"/>
      <c r="G168" s="39"/>
    </row>
    <row r="169" spans="1:7" x14ac:dyDescent="0.25">
      <c r="A169" s="22"/>
      <c r="B169" s="18"/>
      <c r="C169" s="119"/>
      <c r="D169" s="119"/>
      <c r="E169" s="119"/>
      <c r="F169" s="119"/>
      <c r="G169" s="39"/>
    </row>
    <row r="170" spans="1:7" x14ac:dyDescent="0.25">
      <c r="A170" s="41"/>
      <c r="B170" s="41"/>
      <c r="C170" s="41"/>
      <c r="D170" s="41"/>
      <c r="E170" s="41"/>
      <c r="F170" s="41"/>
      <c r="G170" s="41"/>
    </row>
    <row r="171" spans="1:7" x14ac:dyDescent="0.25">
      <c r="A171" s="22"/>
      <c r="B171" s="22"/>
      <c r="C171" s="119"/>
      <c r="D171" s="119"/>
      <c r="E171" s="138"/>
      <c r="F171" s="119"/>
      <c r="G171" s="39"/>
    </row>
    <row r="172" spans="1:7" x14ac:dyDescent="0.25">
      <c r="A172" s="22"/>
      <c r="B172" s="139"/>
      <c r="C172" s="119"/>
      <c r="D172" s="119"/>
      <c r="E172" s="138"/>
      <c r="F172" s="119"/>
      <c r="G172" s="39"/>
    </row>
    <row r="173" spans="1:7" x14ac:dyDescent="0.25">
      <c r="A173" s="22"/>
      <c r="B173" s="139"/>
      <c r="C173" s="119"/>
      <c r="D173" s="119"/>
      <c r="E173" s="138"/>
      <c r="F173" s="119"/>
      <c r="G173" s="39"/>
    </row>
    <row r="174" spans="1:7" x14ac:dyDescent="0.25">
      <c r="A174" s="22"/>
      <c r="B174" s="139"/>
      <c r="C174" s="119"/>
      <c r="D174" s="119"/>
      <c r="E174" s="138"/>
      <c r="F174" s="119"/>
      <c r="G174" s="39"/>
    </row>
    <row r="175" spans="1:7" x14ac:dyDescent="0.25">
      <c r="A175" s="22"/>
      <c r="B175" s="139"/>
      <c r="C175" s="119"/>
      <c r="D175" s="119"/>
      <c r="E175" s="138"/>
      <c r="F175" s="119"/>
      <c r="G175" s="39"/>
    </row>
    <row r="176" spans="1:7" x14ac:dyDescent="0.25">
      <c r="A176" s="22"/>
      <c r="B176" s="39"/>
      <c r="C176" s="39"/>
      <c r="D176" s="39"/>
      <c r="E176" s="39"/>
      <c r="F176" s="39"/>
      <c r="G176" s="39"/>
    </row>
    <row r="177" spans="1:7" x14ac:dyDescent="0.25">
      <c r="A177" s="22"/>
      <c r="B177" s="39"/>
      <c r="C177" s="39"/>
      <c r="D177" s="39"/>
      <c r="E177" s="39"/>
      <c r="F177" s="39"/>
      <c r="G177" s="39"/>
    </row>
    <row r="178" spans="1:7" x14ac:dyDescent="0.25">
      <c r="A178" s="22"/>
      <c r="B178" s="39"/>
      <c r="C178" s="39"/>
      <c r="D178" s="39"/>
      <c r="E178" s="39"/>
      <c r="F178" s="39"/>
      <c r="G178" s="39"/>
    </row>
    <row r="179" spans="1:7" ht="18.75" x14ac:dyDescent="0.25">
      <c r="A179" s="93"/>
      <c r="B179" s="118"/>
      <c r="C179" s="117"/>
      <c r="D179" s="117"/>
      <c r="E179" s="117"/>
      <c r="F179" s="117"/>
      <c r="G179" s="117"/>
    </row>
    <row r="180" spans="1:7" x14ac:dyDescent="0.25">
      <c r="A180" s="41"/>
      <c r="B180" s="41"/>
      <c r="C180" s="41"/>
      <c r="D180" s="41"/>
      <c r="E180" s="41"/>
      <c r="F180" s="41"/>
      <c r="G180" s="41"/>
    </row>
    <row r="181" spans="1:7" x14ac:dyDescent="0.25">
      <c r="A181" s="22"/>
      <c r="B181" s="39"/>
      <c r="C181" s="100"/>
      <c r="D181" s="22"/>
      <c r="E181" s="36"/>
      <c r="F181" s="54"/>
      <c r="G181" s="54"/>
    </row>
    <row r="182" spans="1:7" x14ac:dyDescent="0.25">
      <c r="A182" s="36"/>
      <c r="B182" s="64"/>
      <c r="C182" s="36"/>
      <c r="D182" s="36"/>
      <c r="E182" s="36"/>
      <c r="F182" s="54"/>
      <c r="G182" s="54"/>
    </row>
    <row r="183" spans="1:7" x14ac:dyDescent="0.25">
      <c r="A183" s="22"/>
      <c r="B183" s="39"/>
      <c r="C183" s="36"/>
      <c r="D183" s="36"/>
      <c r="E183" s="36"/>
      <c r="F183" s="54"/>
      <c r="G183" s="54"/>
    </row>
    <row r="184" spans="1:7" x14ac:dyDescent="0.25">
      <c r="A184" s="22"/>
      <c r="B184" s="39"/>
      <c r="C184" s="100"/>
      <c r="D184" s="101"/>
      <c r="E184" s="36"/>
      <c r="F184" s="106"/>
      <c r="G184" s="106"/>
    </row>
    <row r="185" spans="1:7" x14ac:dyDescent="0.25">
      <c r="A185" s="22"/>
      <c r="B185" s="39"/>
      <c r="C185" s="100"/>
      <c r="D185" s="101"/>
      <c r="E185" s="36"/>
      <c r="F185" s="106"/>
      <c r="G185" s="106"/>
    </row>
    <row r="186" spans="1:7" x14ac:dyDescent="0.25">
      <c r="A186" s="22"/>
      <c r="B186" s="39"/>
      <c r="C186" s="100"/>
      <c r="D186" s="101"/>
      <c r="E186" s="36"/>
      <c r="F186" s="106"/>
      <c r="G186" s="106"/>
    </row>
    <row r="187" spans="1:7" x14ac:dyDescent="0.25">
      <c r="A187" s="22"/>
      <c r="B187" s="39"/>
      <c r="C187" s="100"/>
      <c r="D187" s="101"/>
      <c r="E187" s="36"/>
      <c r="F187" s="106"/>
      <c r="G187" s="106"/>
    </row>
    <row r="188" spans="1:7" x14ac:dyDescent="0.25">
      <c r="A188" s="22"/>
      <c r="B188" s="39"/>
      <c r="C188" s="100"/>
      <c r="D188" s="101"/>
      <c r="E188" s="36"/>
      <c r="F188" s="106"/>
      <c r="G188" s="106"/>
    </row>
    <row r="189" spans="1:7" x14ac:dyDescent="0.25">
      <c r="A189" s="22"/>
      <c r="B189" s="39"/>
      <c r="C189" s="100"/>
      <c r="D189" s="101"/>
      <c r="E189" s="36"/>
      <c r="F189" s="106"/>
      <c r="G189" s="106"/>
    </row>
    <row r="190" spans="1:7" x14ac:dyDescent="0.25">
      <c r="A190" s="22"/>
      <c r="B190" s="39"/>
      <c r="C190" s="100"/>
      <c r="D190" s="101"/>
      <c r="E190" s="36"/>
      <c r="F190" s="106"/>
      <c r="G190" s="106"/>
    </row>
    <row r="191" spans="1:7" x14ac:dyDescent="0.25">
      <c r="A191" s="22"/>
      <c r="B191" s="39"/>
      <c r="C191" s="100"/>
      <c r="D191" s="101"/>
      <c r="E191" s="36"/>
      <c r="F191" s="106"/>
      <c r="G191" s="106"/>
    </row>
    <row r="192" spans="1:7" x14ac:dyDescent="0.25">
      <c r="A192" s="22"/>
      <c r="B192" s="39"/>
      <c r="C192" s="100"/>
      <c r="D192" s="101"/>
      <c r="E192" s="36"/>
      <c r="F192" s="106"/>
      <c r="G192" s="106"/>
    </row>
    <row r="193" spans="1:7" x14ac:dyDescent="0.25">
      <c r="A193" s="22"/>
      <c r="B193" s="39"/>
      <c r="C193" s="100"/>
      <c r="D193" s="101"/>
      <c r="E193" s="39"/>
      <c r="F193" s="106"/>
      <c r="G193" s="106"/>
    </row>
    <row r="194" spans="1:7" x14ac:dyDescent="0.25">
      <c r="A194" s="22"/>
      <c r="B194" s="39"/>
      <c r="C194" s="100"/>
      <c r="D194" s="101"/>
      <c r="E194" s="39"/>
      <c r="F194" s="106"/>
      <c r="G194" s="106"/>
    </row>
    <row r="195" spans="1:7" x14ac:dyDescent="0.25">
      <c r="A195" s="22"/>
      <c r="B195" s="39"/>
      <c r="C195" s="100"/>
      <c r="D195" s="101"/>
      <c r="E195" s="39"/>
      <c r="F195" s="106"/>
      <c r="G195" s="106"/>
    </row>
    <row r="196" spans="1:7" x14ac:dyDescent="0.25">
      <c r="A196" s="22"/>
      <c r="B196" s="39"/>
      <c r="C196" s="100"/>
      <c r="D196" s="101"/>
      <c r="E196" s="39"/>
      <c r="F196" s="106"/>
      <c r="G196" s="106"/>
    </row>
    <row r="197" spans="1:7" x14ac:dyDescent="0.25">
      <c r="A197" s="22"/>
      <c r="B197" s="39"/>
      <c r="C197" s="100"/>
      <c r="D197" s="101"/>
      <c r="E197" s="39"/>
      <c r="F197" s="106"/>
      <c r="G197" s="106"/>
    </row>
    <row r="198" spans="1:7" x14ac:dyDescent="0.25">
      <c r="A198" s="22"/>
      <c r="B198" s="39"/>
      <c r="C198" s="100"/>
      <c r="D198" s="101"/>
      <c r="E198" s="39"/>
      <c r="F198" s="106"/>
      <c r="G198" s="106"/>
    </row>
    <row r="199" spans="1:7" x14ac:dyDescent="0.25">
      <c r="A199" s="22"/>
      <c r="B199" s="39"/>
      <c r="C199" s="100"/>
      <c r="D199" s="101"/>
      <c r="E199" s="22"/>
      <c r="F199" s="106"/>
      <c r="G199" s="106"/>
    </row>
    <row r="200" spans="1:7" x14ac:dyDescent="0.25">
      <c r="A200" s="22"/>
      <c r="B200" s="39"/>
      <c r="C200" s="100"/>
      <c r="D200" s="101"/>
      <c r="E200" s="140"/>
      <c r="F200" s="106"/>
      <c r="G200" s="106"/>
    </row>
    <row r="201" spans="1:7" x14ac:dyDescent="0.25">
      <c r="A201" s="22"/>
      <c r="B201" s="39"/>
      <c r="C201" s="100"/>
      <c r="D201" s="101"/>
      <c r="E201" s="140"/>
      <c r="F201" s="106"/>
      <c r="G201" s="106"/>
    </row>
    <row r="202" spans="1:7" x14ac:dyDescent="0.25">
      <c r="A202" s="22"/>
      <c r="B202" s="39"/>
      <c r="C202" s="100"/>
      <c r="D202" s="101"/>
      <c r="E202" s="140"/>
      <c r="F202" s="106"/>
      <c r="G202" s="106"/>
    </row>
    <row r="203" spans="1:7" x14ac:dyDescent="0.25">
      <c r="A203" s="22"/>
      <c r="B203" s="39"/>
      <c r="C203" s="100"/>
      <c r="D203" s="101"/>
      <c r="E203" s="140"/>
      <c r="F203" s="106"/>
      <c r="G203" s="106"/>
    </row>
    <row r="204" spans="1:7" x14ac:dyDescent="0.25">
      <c r="A204" s="22"/>
      <c r="B204" s="39"/>
      <c r="C204" s="100"/>
      <c r="D204" s="101"/>
      <c r="E204" s="140"/>
      <c r="F204" s="106"/>
      <c r="G204" s="106"/>
    </row>
    <row r="205" spans="1:7" x14ac:dyDescent="0.25">
      <c r="A205" s="22"/>
      <c r="B205" s="39"/>
      <c r="C205" s="100"/>
      <c r="D205" s="101"/>
      <c r="E205" s="140"/>
      <c r="F205" s="106"/>
      <c r="G205" s="106"/>
    </row>
    <row r="206" spans="1:7" x14ac:dyDescent="0.25">
      <c r="A206" s="22"/>
      <c r="B206" s="39"/>
      <c r="C206" s="100"/>
      <c r="D206" s="101"/>
      <c r="E206" s="140"/>
      <c r="F206" s="106"/>
      <c r="G206" s="106"/>
    </row>
    <row r="207" spans="1:7" x14ac:dyDescent="0.25">
      <c r="A207" s="22"/>
      <c r="B207" s="39"/>
      <c r="C207" s="100"/>
      <c r="D207" s="101"/>
      <c r="E207" s="140"/>
      <c r="F207" s="106"/>
      <c r="G207" s="106"/>
    </row>
    <row r="208" spans="1:7" x14ac:dyDescent="0.25">
      <c r="A208" s="22"/>
      <c r="B208" s="48"/>
      <c r="C208" s="102"/>
      <c r="D208" s="46"/>
      <c r="E208" s="140"/>
      <c r="F208" s="141"/>
      <c r="G208" s="141"/>
    </row>
    <row r="209" spans="1:7" x14ac:dyDescent="0.25">
      <c r="A209" s="41"/>
      <c r="B209" s="41"/>
      <c r="C209" s="41"/>
      <c r="D209" s="41"/>
      <c r="E209" s="41"/>
      <c r="F209" s="41"/>
      <c r="G209" s="41"/>
    </row>
    <row r="210" spans="1:7" x14ac:dyDescent="0.25">
      <c r="A210" s="22"/>
      <c r="B210" s="22"/>
      <c r="C210" s="119"/>
      <c r="D210" s="22"/>
      <c r="E210" s="22"/>
      <c r="F210" s="114"/>
      <c r="G210" s="114"/>
    </row>
    <row r="211" spans="1:7" x14ac:dyDescent="0.25">
      <c r="A211" s="22"/>
      <c r="B211" s="22"/>
      <c r="C211" s="22"/>
      <c r="D211" s="22"/>
      <c r="E211" s="22"/>
      <c r="F211" s="114"/>
      <c r="G211" s="114"/>
    </row>
    <row r="212" spans="1:7" x14ac:dyDescent="0.25">
      <c r="A212" s="22"/>
      <c r="B212" s="39"/>
      <c r="C212" s="22"/>
      <c r="D212" s="22"/>
      <c r="E212" s="22"/>
      <c r="F212" s="114"/>
      <c r="G212" s="114"/>
    </row>
    <row r="213" spans="1:7" x14ac:dyDescent="0.25">
      <c r="A213" s="22"/>
      <c r="B213" s="22"/>
      <c r="C213" s="100"/>
      <c r="D213" s="101"/>
      <c r="E213" s="22"/>
      <c r="F213" s="106"/>
      <c r="G213" s="106"/>
    </row>
    <row r="214" spans="1:7" x14ac:dyDescent="0.25">
      <c r="A214" s="22"/>
      <c r="B214" s="22"/>
      <c r="C214" s="100"/>
      <c r="D214" s="101"/>
      <c r="E214" s="22"/>
      <c r="F214" s="106"/>
      <c r="G214" s="106"/>
    </row>
    <row r="215" spans="1:7" x14ac:dyDescent="0.25">
      <c r="A215" s="22"/>
      <c r="B215" s="22"/>
      <c r="C215" s="100"/>
      <c r="D215" s="101"/>
      <c r="E215" s="22"/>
      <c r="F215" s="106"/>
      <c r="G215" s="106"/>
    </row>
    <row r="216" spans="1:7" x14ac:dyDescent="0.25">
      <c r="A216" s="22"/>
      <c r="B216" s="22"/>
      <c r="C216" s="100"/>
      <c r="D216" s="101"/>
      <c r="E216" s="22"/>
      <c r="F216" s="106"/>
      <c r="G216" s="106"/>
    </row>
    <row r="217" spans="1:7" x14ac:dyDescent="0.25">
      <c r="A217" s="22"/>
      <c r="B217" s="22"/>
      <c r="C217" s="100"/>
      <c r="D217" s="101"/>
      <c r="E217" s="22"/>
      <c r="F217" s="106"/>
      <c r="G217" s="106"/>
    </row>
    <row r="218" spans="1:7" x14ac:dyDescent="0.25">
      <c r="A218" s="22"/>
      <c r="B218" s="22"/>
      <c r="C218" s="100"/>
      <c r="D218" s="101"/>
      <c r="E218" s="22"/>
      <c r="F218" s="106"/>
      <c r="G218" s="106"/>
    </row>
    <row r="219" spans="1:7" x14ac:dyDescent="0.25">
      <c r="A219" s="22"/>
      <c r="B219" s="22"/>
      <c r="C219" s="100"/>
      <c r="D219" s="101"/>
      <c r="E219" s="22"/>
      <c r="F219" s="106"/>
      <c r="G219" s="106"/>
    </row>
    <row r="220" spans="1:7" x14ac:dyDescent="0.25">
      <c r="A220" s="22"/>
      <c r="B220" s="22"/>
      <c r="C220" s="100"/>
      <c r="D220" s="101"/>
      <c r="E220" s="22"/>
      <c r="F220" s="106"/>
      <c r="G220" s="106"/>
    </row>
    <row r="221" spans="1:7" x14ac:dyDescent="0.25">
      <c r="A221" s="22"/>
      <c r="B221" s="48"/>
      <c r="C221" s="100"/>
      <c r="D221" s="101"/>
      <c r="E221" s="22"/>
      <c r="F221" s="106"/>
      <c r="G221" s="106"/>
    </row>
    <row r="222" spans="1:7" x14ac:dyDescent="0.25">
      <c r="A222" s="22"/>
      <c r="B222" s="50"/>
      <c r="C222" s="100"/>
      <c r="D222" s="101"/>
      <c r="E222" s="22"/>
      <c r="F222" s="106"/>
      <c r="G222" s="106"/>
    </row>
    <row r="223" spans="1:7" x14ac:dyDescent="0.25">
      <c r="A223" s="22"/>
      <c r="B223" s="50"/>
      <c r="C223" s="100"/>
      <c r="D223" s="101"/>
      <c r="E223" s="22"/>
      <c r="F223" s="106"/>
      <c r="G223" s="106"/>
    </row>
    <row r="224" spans="1:7" x14ac:dyDescent="0.25">
      <c r="A224" s="22"/>
      <c r="B224" s="50"/>
      <c r="C224" s="100"/>
      <c r="D224" s="101"/>
      <c r="E224" s="22"/>
      <c r="F224" s="106"/>
      <c r="G224" s="106"/>
    </row>
    <row r="225" spans="1:7" x14ac:dyDescent="0.25">
      <c r="A225" s="22"/>
      <c r="B225" s="50"/>
      <c r="C225" s="100"/>
      <c r="D225" s="101"/>
      <c r="E225" s="22"/>
      <c r="F225" s="106"/>
      <c r="G225" s="106"/>
    </row>
    <row r="226" spans="1:7" x14ac:dyDescent="0.25">
      <c r="A226" s="22"/>
      <c r="B226" s="50"/>
      <c r="C226" s="100"/>
      <c r="D226" s="101"/>
      <c r="E226" s="22"/>
      <c r="F226" s="106"/>
      <c r="G226" s="106"/>
    </row>
    <row r="227" spans="1:7" x14ac:dyDescent="0.25">
      <c r="A227" s="22"/>
      <c r="B227" s="50"/>
      <c r="C227" s="100"/>
      <c r="D227" s="101"/>
      <c r="E227" s="22"/>
      <c r="F227" s="106"/>
      <c r="G227" s="106"/>
    </row>
    <row r="228" spans="1:7" x14ac:dyDescent="0.25">
      <c r="A228" s="22"/>
      <c r="B228" s="50"/>
      <c r="C228" s="22"/>
      <c r="D228" s="22"/>
      <c r="E228" s="22"/>
      <c r="F228" s="106"/>
      <c r="G228" s="106"/>
    </row>
    <row r="229" spans="1:7" x14ac:dyDescent="0.25">
      <c r="A229" s="22"/>
      <c r="B229" s="50"/>
      <c r="C229" s="22"/>
      <c r="D229" s="22"/>
      <c r="E229" s="22"/>
      <c r="F229" s="106"/>
      <c r="G229" s="106"/>
    </row>
    <row r="230" spans="1:7" x14ac:dyDescent="0.25">
      <c r="A230" s="22"/>
      <c r="B230" s="50"/>
      <c r="C230" s="22"/>
      <c r="D230" s="22"/>
      <c r="E230" s="22"/>
      <c r="F230" s="106"/>
      <c r="G230" s="106"/>
    </row>
    <row r="231" spans="1:7" x14ac:dyDescent="0.25">
      <c r="A231" s="41"/>
      <c r="B231" s="41"/>
      <c r="C231" s="41"/>
      <c r="D231" s="41"/>
      <c r="E231" s="41"/>
      <c r="F231" s="41"/>
      <c r="G231" s="41"/>
    </row>
    <row r="232" spans="1:7" x14ac:dyDescent="0.25">
      <c r="A232" s="22"/>
      <c r="B232" s="22"/>
      <c r="C232" s="119"/>
      <c r="D232" s="22"/>
      <c r="E232" s="22"/>
      <c r="F232" s="114"/>
      <c r="G232" s="114"/>
    </row>
    <row r="233" spans="1:7" x14ac:dyDescent="0.25">
      <c r="A233" s="22"/>
      <c r="B233" s="22"/>
      <c r="C233" s="22"/>
      <c r="D233" s="22"/>
      <c r="E233" s="22"/>
      <c r="F233" s="114"/>
      <c r="G233" s="114"/>
    </row>
    <row r="234" spans="1:7" x14ac:dyDescent="0.25">
      <c r="A234" s="22"/>
      <c r="B234" s="39"/>
      <c r="C234" s="22"/>
      <c r="D234" s="22"/>
      <c r="E234" s="22"/>
      <c r="F234" s="114"/>
      <c r="G234" s="114"/>
    </row>
    <row r="235" spans="1:7" x14ac:dyDescent="0.25">
      <c r="A235" s="22"/>
      <c r="B235" s="22"/>
      <c r="C235" s="100"/>
      <c r="D235" s="101"/>
      <c r="E235" s="22"/>
      <c r="F235" s="106"/>
      <c r="G235" s="106"/>
    </row>
    <row r="236" spans="1:7" x14ac:dyDescent="0.25">
      <c r="A236" s="22"/>
      <c r="B236" s="22"/>
      <c r="C236" s="100"/>
      <c r="D236" s="101"/>
      <c r="E236" s="22"/>
      <c r="F236" s="106"/>
      <c r="G236" s="106"/>
    </row>
    <row r="237" spans="1:7" x14ac:dyDescent="0.25">
      <c r="A237" s="22"/>
      <c r="B237" s="22"/>
      <c r="C237" s="100"/>
      <c r="D237" s="101"/>
      <c r="E237" s="22"/>
      <c r="F237" s="106"/>
      <c r="G237" s="106"/>
    </row>
    <row r="238" spans="1:7" x14ac:dyDescent="0.25">
      <c r="A238" s="22"/>
      <c r="B238" s="22"/>
      <c r="C238" s="100"/>
      <c r="D238" s="101"/>
      <c r="E238" s="22"/>
      <c r="F238" s="106"/>
      <c r="G238" s="106"/>
    </row>
    <row r="239" spans="1:7" x14ac:dyDescent="0.25">
      <c r="A239" s="22"/>
      <c r="B239" s="22"/>
      <c r="C239" s="100"/>
      <c r="D239" s="101"/>
      <c r="E239" s="22"/>
      <c r="F239" s="106"/>
      <c r="G239" s="106"/>
    </row>
    <row r="240" spans="1:7" x14ac:dyDescent="0.25">
      <c r="A240" s="22"/>
      <c r="B240" s="22"/>
      <c r="C240" s="100"/>
      <c r="D240" s="101"/>
      <c r="E240" s="22"/>
      <c r="F240" s="106"/>
      <c r="G240" s="106"/>
    </row>
    <row r="241" spans="1:7" x14ac:dyDescent="0.25">
      <c r="A241" s="22"/>
      <c r="B241" s="22"/>
      <c r="C241" s="100"/>
      <c r="D241" s="101"/>
      <c r="E241" s="22"/>
      <c r="F241" s="106"/>
      <c r="G241" s="106"/>
    </row>
    <row r="242" spans="1:7" x14ac:dyDescent="0.25">
      <c r="A242" s="22"/>
      <c r="B242" s="22"/>
      <c r="C242" s="100"/>
      <c r="D242" s="101"/>
      <c r="E242" s="22"/>
      <c r="F242" s="106"/>
      <c r="G242" s="106"/>
    </row>
    <row r="243" spans="1:7" x14ac:dyDescent="0.25">
      <c r="A243" s="22"/>
      <c r="B243" s="48"/>
      <c r="C243" s="100"/>
      <c r="D243" s="101"/>
      <c r="E243" s="22"/>
      <c r="F243" s="106"/>
      <c r="G243" s="106"/>
    </row>
    <row r="244" spans="1:7" x14ac:dyDescent="0.25">
      <c r="A244" s="22"/>
      <c r="B244" s="50"/>
      <c r="C244" s="100"/>
      <c r="D244" s="101"/>
      <c r="E244" s="22"/>
      <c r="F244" s="106"/>
      <c r="G244" s="106"/>
    </row>
    <row r="245" spans="1:7" x14ac:dyDescent="0.25">
      <c r="A245" s="22"/>
      <c r="B245" s="50"/>
      <c r="C245" s="100"/>
      <c r="D245" s="101"/>
      <c r="E245" s="22"/>
      <c r="F245" s="106"/>
      <c r="G245" s="106"/>
    </row>
    <row r="246" spans="1:7" x14ac:dyDescent="0.25">
      <c r="A246" s="22"/>
      <c r="B246" s="50"/>
      <c r="C246" s="100"/>
      <c r="D246" s="101"/>
      <c r="E246" s="22"/>
      <c r="F246" s="106"/>
      <c r="G246" s="106"/>
    </row>
    <row r="247" spans="1:7" x14ac:dyDescent="0.25">
      <c r="A247" s="22"/>
      <c r="B247" s="50"/>
      <c r="C247" s="100"/>
      <c r="D247" s="101"/>
      <c r="E247" s="22"/>
      <c r="F247" s="106"/>
      <c r="G247" s="106"/>
    </row>
    <row r="248" spans="1:7" x14ac:dyDescent="0.25">
      <c r="A248" s="22"/>
      <c r="B248" s="50"/>
      <c r="C248" s="100"/>
      <c r="D248" s="101"/>
      <c r="E248" s="22"/>
      <c r="F248" s="106"/>
      <c r="G248" s="106"/>
    </row>
    <row r="249" spans="1:7" x14ac:dyDescent="0.25">
      <c r="A249" s="22"/>
      <c r="B249" s="50"/>
      <c r="C249" s="100"/>
      <c r="D249" s="101"/>
      <c r="E249" s="22"/>
      <c r="F249" s="106"/>
      <c r="G249" s="106"/>
    </row>
    <row r="250" spans="1:7" x14ac:dyDescent="0.25">
      <c r="A250" s="22"/>
      <c r="B250" s="50"/>
      <c r="C250" s="22"/>
      <c r="D250" s="22"/>
      <c r="E250" s="22"/>
      <c r="F250" s="47"/>
      <c r="G250" s="47"/>
    </row>
    <row r="251" spans="1:7" x14ac:dyDescent="0.25">
      <c r="A251" s="22"/>
      <c r="B251" s="50"/>
      <c r="C251" s="22"/>
      <c r="D251" s="22"/>
      <c r="E251" s="22"/>
      <c r="F251" s="47"/>
      <c r="G251" s="47"/>
    </row>
    <row r="252" spans="1:7" x14ac:dyDescent="0.25">
      <c r="A252" s="22"/>
      <c r="B252" s="50"/>
      <c r="C252" s="22"/>
      <c r="D252" s="22"/>
      <c r="E252" s="22"/>
      <c r="F252" s="47"/>
      <c r="G252" s="47"/>
    </row>
    <row r="253" spans="1:7" x14ac:dyDescent="0.25">
      <c r="A253" s="41"/>
      <c r="B253" s="41"/>
      <c r="C253" s="41"/>
      <c r="D253" s="41"/>
      <c r="E253" s="41"/>
      <c r="F253" s="41"/>
      <c r="G253" s="41"/>
    </row>
    <row r="254" spans="1:7" x14ac:dyDescent="0.25">
      <c r="A254" s="22"/>
      <c r="B254" s="22"/>
      <c r="C254" s="119"/>
      <c r="D254" s="22"/>
      <c r="E254" s="140"/>
      <c r="F254" s="140"/>
      <c r="G254" s="140"/>
    </row>
    <row r="255" spans="1:7" x14ac:dyDescent="0.25">
      <c r="A255" s="22"/>
      <c r="B255" s="22"/>
      <c r="C255" s="119"/>
      <c r="D255" s="22"/>
      <c r="E255" s="140"/>
      <c r="F255" s="140"/>
      <c r="G255" s="20"/>
    </row>
    <row r="256" spans="1:7" x14ac:dyDescent="0.25">
      <c r="A256" s="22"/>
      <c r="B256" s="22"/>
      <c r="C256" s="119"/>
      <c r="D256" s="22"/>
      <c r="E256" s="140"/>
      <c r="F256" s="140"/>
      <c r="G256" s="20"/>
    </row>
    <row r="257" spans="1:7" x14ac:dyDescent="0.25">
      <c r="A257" s="22"/>
      <c r="B257" s="39"/>
      <c r="C257" s="119"/>
      <c r="D257" s="36"/>
      <c r="E257" s="36"/>
      <c r="F257" s="54"/>
      <c r="G257" s="54"/>
    </row>
    <row r="258" spans="1:7" x14ac:dyDescent="0.25">
      <c r="A258" s="22"/>
      <c r="B258" s="22"/>
      <c r="C258" s="119"/>
      <c r="D258" s="22"/>
      <c r="E258" s="140"/>
      <c r="F258" s="140"/>
      <c r="G258" s="20"/>
    </row>
    <row r="259" spans="1:7" x14ac:dyDescent="0.25">
      <c r="A259" s="22"/>
      <c r="B259" s="50"/>
      <c r="C259" s="119"/>
      <c r="D259" s="22"/>
      <c r="E259" s="140"/>
      <c r="F259" s="140"/>
      <c r="G259" s="20"/>
    </row>
    <row r="260" spans="1:7" x14ac:dyDescent="0.25">
      <c r="A260" s="22"/>
      <c r="B260" s="50"/>
      <c r="C260" s="142"/>
      <c r="D260" s="22"/>
      <c r="E260" s="140"/>
      <c r="F260" s="140"/>
      <c r="G260" s="20"/>
    </row>
    <row r="261" spans="1:7" x14ac:dyDescent="0.25">
      <c r="A261" s="22"/>
      <c r="B261" s="50"/>
      <c r="C261" s="119"/>
      <c r="D261" s="22"/>
      <c r="E261" s="140"/>
      <c r="F261" s="140"/>
      <c r="G261" s="20"/>
    </row>
    <row r="262" spans="1:7" x14ac:dyDescent="0.25">
      <c r="A262" s="22"/>
      <c r="B262" s="50"/>
      <c r="C262" s="119"/>
      <c r="D262" s="22"/>
      <c r="E262" s="140"/>
      <c r="F262" s="140"/>
      <c r="G262" s="20"/>
    </row>
    <row r="263" spans="1:7" x14ac:dyDescent="0.25">
      <c r="A263" s="22"/>
      <c r="B263" s="50"/>
      <c r="C263" s="119"/>
      <c r="D263" s="22"/>
      <c r="E263" s="140"/>
      <c r="F263" s="140"/>
      <c r="G263" s="20"/>
    </row>
    <row r="264" spans="1:7" x14ac:dyDescent="0.25">
      <c r="A264" s="22"/>
      <c r="B264" s="50"/>
      <c r="C264" s="119"/>
      <c r="D264" s="22"/>
      <c r="E264" s="140"/>
      <c r="F264" s="140"/>
      <c r="G264" s="20"/>
    </row>
    <row r="265" spans="1:7" x14ac:dyDescent="0.25">
      <c r="A265" s="22"/>
      <c r="B265" s="50"/>
      <c r="C265" s="119"/>
      <c r="D265" s="22"/>
      <c r="E265" s="140"/>
      <c r="F265" s="140"/>
      <c r="G265" s="20"/>
    </row>
    <row r="266" spans="1:7" x14ac:dyDescent="0.25">
      <c r="A266" s="22"/>
      <c r="B266" s="50"/>
      <c r="C266" s="119"/>
      <c r="D266" s="22"/>
      <c r="E266" s="140"/>
      <c r="F266" s="140"/>
      <c r="G266" s="20"/>
    </row>
    <row r="267" spans="1:7" x14ac:dyDescent="0.25">
      <c r="A267" s="22"/>
      <c r="B267" s="50"/>
      <c r="C267" s="119"/>
      <c r="D267" s="22"/>
      <c r="E267" s="140"/>
      <c r="F267" s="140"/>
      <c r="G267" s="20"/>
    </row>
    <row r="268" spans="1:7" x14ac:dyDescent="0.25">
      <c r="A268" s="22"/>
      <c r="B268" s="50"/>
      <c r="C268" s="119"/>
      <c r="D268" s="22"/>
      <c r="E268" s="140"/>
      <c r="F268" s="140"/>
      <c r="G268" s="20"/>
    </row>
    <row r="269" spans="1:7" x14ac:dyDescent="0.25">
      <c r="A269" s="22"/>
      <c r="B269" s="50"/>
      <c r="C269" s="119"/>
      <c r="D269" s="22"/>
      <c r="E269" s="140"/>
      <c r="F269" s="140"/>
      <c r="G269" s="20"/>
    </row>
    <row r="270" spans="1:7" x14ac:dyDescent="0.25">
      <c r="A270" s="41"/>
      <c r="B270" s="41"/>
      <c r="C270" s="41"/>
      <c r="D270" s="41"/>
      <c r="E270" s="41"/>
      <c r="F270" s="41"/>
      <c r="G270" s="41"/>
    </row>
    <row r="271" spans="1:7" x14ac:dyDescent="0.25">
      <c r="A271" s="22"/>
      <c r="B271" s="22"/>
      <c r="C271" s="119"/>
      <c r="D271" s="22"/>
      <c r="E271" s="20"/>
      <c r="F271" s="20"/>
      <c r="G271" s="20"/>
    </row>
    <row r="272" spans="1:7" x14ac:dyDescent="0.25">
      <c r="A272" s="22"/>
      <c r="B272" s="22"/>
      <c r="C272" s="119"/>
      <c r="D272" s="22"/>
      <c r="E272" s="20"/>
      <c r="F272" s="20"/>
      <c r="G272" s="20"/>
    </row>
    <row r="273" spans="1:7" x14ac:dyDescent="0.25">
      <c r="A273" s="22"/>
      <c r="B273" s="22"/>
      <c r="C273" s="119"/>
      <c r="D273" s="22"/>
      <c r="E273" s="20"/>
      <c r="F273" s="20"/>
      <c r="G273" s="20"/>
    </row>
    <row r="274" spans="1:7" x14ac:dyDescent="0.25">
      <c r="A274" s="22"/>
      <c r="B274" s="22"/>
      <c r="C274" s="119"/>
      <c r="D274" s="22"/>
      <c r="E274" s="20"/>
      <c r="F274" s="20"/>
      <c r="G274" s="20"/>
    </row>
    <row r="275" spans="1:7" x14ac:dyDescent="0.25">
      <c r="A275" s="22"/>
      <c r="B275" s="22"/>
      <c r="C275" s="119"/>
      <c r="D275" s="22"/>
      <c r="E275" s="20"/>
      <c r="F275" s="20"/>
      <c r="G275" s="20"/>
    </row>
    <row r="276" spans="1:7" x14ac:dyDescent="0.25">
      <c r="A276" s="22"/>
      <c r="B276" s="22"/>
      <c r="C276" s="119"/>
      <c r="D276" s="22"/>
      <c r="E276" s="20"/>
      <c r="F276" s="20"/>
      <c r="G276" s="20"/>
    </row>
    <row r="277" spans="1:7" x14ac:dyDescent="0.25">
      <c r="A277" s="41"/>
      <c r="B277" s="41"/>
      <c r="C277" s="41"/>
      <c r="D277" s="41"/>
      <c r="E277" s="41"/>
      <c r="F277" s="41"/>
      <c r="G277" s="41"/>
    </row>
    <row r="278" spans="1:7" x14ac:dyDescent="0.25">
      <c r="A278" s="22"/>
      <c r="B278" s="39"/>
      <c r="C278" s="22"/>
      <c r="D278" s="22"/>
      <c r="E278" s="28"/>
      <c r="F278" s="28"/>
      <c r="G278" s="28"/>
    </row>
    <row r="279" spans="1:7" x14ac:dyDescent="0.25">
      <c r="A279" s="22"/>
      <c r="B279" s="39"/>
      <c r="C279" s="22"/>
      <c r="D279" s="22"/>
      <c r="E279" s="28"/>
      <c r="F279" s="28"/>
      <c r="G279" s="28"/>
    </row>
    <row r="280" spans="1:7" x14ac:dyDescent="0.25">
      <c r="A280" s="22"/>
      <c r="B280" s="39"/>
      <c r="C280" s="22"/>
      <c r="D280" s="22"/>
      <c r="E280" s="28"/>
      <c r="F280" s="28"/>
      <c r="G280" s="28"/>
    </row>
    <row r="281" spans="1:7" x14ac:dyDescent="0.25">
      <c r="A281" s="22"/>
      <c r="B281" s="39"/>
      <c r="C281" s="22"/>
      <c r="D281" s="22"/>
      <c r="E281" s="28"/>
      <c r="F281" s="28"/>
      <c r="G281" s="28"/>
    </row>
    <row r="282" spans="1:7" x14ac:dyDescent="0.25">
      <c r="A282" s="22"/>
      <c r="B282" s="39"/>
      <c r="C282" s="22"/>
      <c r="D282" s="22"/>
      <c r="E282" s="28"/>
      <c r="F282" s="28"/>
      <c r="G282" s="28"/>
    </row>
    <row r="283" spans="1:7" x14ac:dyDescent="0.25">
      <c r="A283" s="22"/>
      <c r="B283" s="39"/>
      <c r="C283" s="22"/>
      <c r="D283" s="22"/>
      <c r="E283" s="28"/>
      <c r="F283" s="28"/>
      <c r="G283" s="28"/>
    </row>
    <row r="284" spans="1:7" x14ac:dyDescent="0.25">
      <c r="A284" s="22"/>
      <c r="B284" s="39"/>
      <c r="C284" s="22"/>
      <c r="D284" s="22"/>
      <c r="E284" s="28"/>
      <c r="F284" s="28"/>
      <c r="G284" s="28"/>
    </row>
    <row r="285" spans="1:7" x14ac:dyDescent="0.25">
      <c r="A285" s="22"/>
      <c r="B285" s="39"/>
      <c r="C285" s="22"/>
      <c r="D285" s="22"/>
      <c r="E285" s="28"/>
      <c r="F285" s="28"/>
      <c r="G285" s="28"/>
    </row>
    <row r="286" spans="1:7" x14ac:dyDescent="0.25">
      <c r="A286" s="22"/>
      <c r="B286" s="39"/>
      <c r="C286" s="22"/>
      <c r="D286" s="22"/>
      <c r="E286" s="28"/>
      <c r="F286" s="28"/>
      <c r="G286" s="28"/>
    </row>
    <row r="287" spans="1:7" x14ac:dyDescent="0.25">
      <c r="A287" s="22"/>
      <c r="B287" s="39"/>
      <c r="C287" s="22"/>
      <c r="D287" s="22"/>
      <c r="E287" s="28"/>
      <c r="F287" s="28"/>
      <c r="G287" s="28"/>
    </row>
    <row r="288" spans="1:7" x14ac:dyDescent="0.25">
      <c r="A288" s="22"/>
      <c r="B288" s="39"/>
      <c r="C288" s="22"/>
      <c r="D288" s="22"/>
      <c r="E288" s="28"/>
      <c r="F288" s="28"/>
      <c r="G288" s="28"/>
    </row>
    <row r="289" spans="1:7" x14ac:dyDescent="0.25">
      <c r="A289" s="22"/>
      <c r="B289" s="39"/>
      <c r="C289" s="22"/>
      <c r="D289" s="22"/>
      <c r="E289" s="28"/>
      <c r="F289" s="28"/>
      <c r="G289" s="28"/>
    </row>
    <row r="290" spans="1:7" x14ac:dyDescent="0.25">
      <c r="A290" s="22"/>
      <c r="B290" s="39"/>
      <c r="C290" s="22"/>
      <c r="D290" s="22"/>
      <c r="E290" s="28"/>
      <c r="F290" s="28"/>
      <c r="G290" s="28"/>
    </row>
    <row r="291" spans="1:7" x14ac:dyDescent="0.25">
      <c r="A291" s="22"/>
      <c r="B291" s="39"/>
      <c r="C291" s="22"/>
      <c r="D291" s="22"/>
      <c r="E291" s="28"/>
      <c r="F291" s="28"/>
      <c r="G291" s="28"/>
    </row>
    <row r="292" spans="1:7" x14ac:dyDescent="0.25">
      <c r="A292" s="22"/>
      <c r="B292" s="39"/>
      <c r="C292" s="22"/>
      <c r="D292" s="22"/>
      <c r="E292" s="28"/>
      <c r="F292" s="28"/>
      <c r="G292" s="28"/>
    </row>
    <row r="293" spans="1:7" x14ac:dyDescent="0.25">
      <c r="A293" s="22"/>
      <c r="B293" s="39"/>
      <c r="C293" s="22"/>
      <c r="D293" s="22"/>
      <c r="E293" s="28"/>
      <c r="F293" s="28"/>
      <c r="G293" s="28"/>
    </row>
    <row r="294" spans="1:7" x14ac:dyDescent="0.25">
      <c r="A294" s="22"/>
      <c r="B294" s="39"/>
      <c r="C294" s="22"/>
      <c r="D294" s="22"/>
      <c r="E294" s="28"/>
      <c r="F294" s="28"/>
      <c r="G294" s="28"/>
    </row>
    <row r="295" spans="1:7" x14ac:dyDescent="0.25">
      <c r="A295" s="22"/>
      <c r="B295" s="39"/>
      <c r="C295" s="22"/>
      <c r="D295" s="22"/>
      <c r="E295" s="28"/>
      <c r="F295" s="28"/>
      <c r="G295" s="28"/>
    </row>
    <row r="296" spans="1:7" x14ac:dyDescent="0.25">
      <c r="A296" s="22"/>
      <c r="B296" s="39"/>
      <c r="C296" s="22"/>
      <c r="D296" s="22"/>
      <c r="E296" s="28"/>
      <c r="F296" s="28"/>
      <c r="G296" s="28"/>
    </row>
    <row r="297" spans="1:7" x14ac:dyDescent="0.25">
      <c r="A297" s="22"/>
      <c r="B297" s="39"/>
      <c r="C297" s="22"/>
      <c r="D297" s="22"/>
      <c r="E297" s="28"/>
      <c r="F297" s="28"/>
      <c r="G297" s="28"/>
    </row>
    <row r="298" spans="1:7" x14ac:dyDescent="0.25">
      <c r="A298" s="22"/>
      <c r="B298" s="39"/>
      <c r="C298" s="22"/>
      <c r="D298" s="22"/>
      <c r="E298" s="28"/>
      <c r="F298" s="28"/>
      <c r="G298" s="28"/>
    </row>
    <row r="299" spans="1:7" x14ac:dyDescent="0.25">
      <c r="A299" s="22"/>
      <c r="B299" s="39"/>
      <c r="C299" s="22"/>
      <c r="D299" s="22"/>
      <c r="E299" s="28"/>
      <c r="F299" s="28"/>
      <c r="G299" s="28"/>
    </row>
    <row r="300" spans="1:7" x14ac:dyDescent="0.25">
      <c r="A300" s="41"/>
      <c r="B300" s="41"/>
      <c r="C300" s="41"/>
      <c r="D300" s="41"/>
      <c r="E300" s="41"/>
      <c r="F300" s="41"/>
      <c r="G300" s="41"/>
    </row>
    <row r="301" spans="1:7" x14ac:dyDescent="0.25">
      <c r="A301" s="22"/>
      <c r="B301" s="39"/>
      <c r="C301" s="22"/>
      <c r="D301" s="22"/>
      <c r="E301" s="28"/>
      <c r="F301" s="28"/>
      <c r="G301" s="28"/>
    </row>
    <row r="302" spans="1:7" x14ac:dyDescent="0.25">
      <c r="A302" s="22"/>
      <c r="B302" s="39"/>
      <c r="C302" s="22"/>
      <c r="D302" s="22"/>
      <c r="E302" s="28"/>
      <c r="F302" s="28"/>
      <c r="G302" s="28"/>
    </row>
    <row r="303" spans="1:7" x14ac:dyDescent="0.25">
      <c r="A303" s="22"/>
      <c r="B303" s="39"/>
      <c r="C303" s="22"/>
      <c r="D303" s="22"/>
      <c r="E303" s="28"/>
      <c r="F303" s="28"/>
      <c r="G303" s="28"/>
    </row>
    <row r="304" spans="1:7" x14ac:dyDescent="0.25">
      <c r="A304" s="22"/>
      <c r="B304" s="39"/>
      <c r="C304" s="22"/>
      <c r="D304" s="22"/>
      <c r="E304" s="28"/>
      <c r="F304" s="28"/>
      <c r="G304" s="28"/>
    </row>
    <row r="305" spans="1:7" x14ac:dyDescent="0.25">
      <c r="A305" s="22"/>
      <c r="B305" s="39"/>
      <c r="C305" s="22"/>
      <c r="D305" s="22"/>
      <c r="E305" s="28"/>
      <c r="F305" s="28"/>
      <c r="G305" s="28"/>
    </row>
    <row r="306" spans="1:7" x14ac:dyDescent="0.25">
      <c r="A306" s="22"/>
      <c r="B306" s="39"/>
      <c r="C306" s="22"/>
      <c r="D306" s="22"/>
      <c r="E306" s="28"/>
      <c r="F306" s="28"/>
      <c r="G306" s="28"/>
    </row>
    <row r="307" spans="1:7" x14ac:dyDescent="0.25">
      <c r="A307" s="22"/>
      <c r="B307" s="39"/>
      <c r="C307" s="22"/>
      <c r="D307" s="22"/>
      <c r="E307" s="28"/>
      <c r="F307" s="28"/>
      <c r="G307" s="28"/>
    </row>
    <row r="308" spans="1:7" x14ac:dyDescent="0.25">
      <c r="A308" s="22"/>
      <c r="B308" s="39"/>
      <c r="C308" s="22"/>
      <c r="D308" s="22"/>
      <c r="E308" s="28"/>
      <c r="F308" s="28"/>
      <c r="G308" s="28"/>
    </row>
    <row r="309" spans="1:7" x14ac:dyDescent="0.25">
      <c r="A309" s="22"/>
      <c r="B309" s="39"/>
      <c r="C309" s="22"/>
      <c r="D309" s="22"/>
      <c r="E309" s="28"/>
      <c r="F309" s="28"/>
      <c r="G309" s="28"/>
    </row>
    <row r="310" spans="1:7" x14ac:dyDescent="0.25">
      <c r="A310" s="22"/>
      <c r="B310" s="39"/>
      <c r="C310" s="22"/>
      <c r="D310" s="22"/>
      <c r="E310" s="28"/>
      <c r="F310" s="28"/>
      <c r="G310" s="28"/>
    </row>
    <row r="311" spans="1:7" x14ac:dyDescent="0.25">
      <c r="A311" s="22"/>
      <c r="B311" s="39"/>
      <c r="C311" s="22"/>
      <c r="D311" s="22"/>
      <c r="E311" s="28"/>
      <c r="F311" s="28"/>
      <c r="G311" s="28"/>
    </row>
    <row r="312" spans="1:7" x14ac:dyDescent="0.25">
      <c r="A312" s="22"/>
      <c r="B312" s="39"/>
      <c r="C312" s="22"/>
      <c r="D312" s="22"/>
      <c r="E312" s="28"/>
      <c r="F312" s="28"/>
      <c r="G312" s="28"/>
    </row>
    <row r="313" spans="1:7" x14ac:dyDescent="0.25">
      <c r="A313" s="22"/>
      <c r="B313" s="39"/>
      <c r="C313" s="22"/>
      <c r="D313" s="22"/>
      <c r="E313" s="28"/>
      <c r="F313" s="28"/>
      <c r="G313" s="28"/>
    </row>
    <row r="314" spans="1:7" x14ac:dyDescent="0.25">
      <c r="A314" s="41"/>
      <c r="B314" s="41"/>
      <c r="C314" s="41"/>
      <c r="D314" s="41"/>
      <c r="E314" s="41"/>
      <c r="F314" s="41"/>
      <c r="G314" s="41"/>
    </row>
    <row r="315" spans="1:7" x14ac:dyDescent="0.25">
      <c r="A315" s="22"/>
      <c r="B315" s="39"/>
      <c r="C315" s="22"/>
      <c r="D315" s="22"/>
      <c r="E315" s="28"/>
      <c r="F315" s="28"/>
      <c r="G315" s="28"/>
    </row>
    <row r="316" spans="1:7" x14ac:dyDescent="0.25">
      <c r="A316" s="22"/>
      <c r="B316" s="120"/>
      <c r="C316" s="22"/>
      <c r="D316" s="22"/>
      <c r="E316" s="28"/>
      <c r="F316" s="28"/>
      <c r="G316" s="28"/>
    </row>
    <row r="317" spans="1:7" x14ac:dyDescent="0.25">
      <c r="A317" s="22"/>
      <c r="B317" s="39"/>
      <c r="C317" s="22"/>
      <c r="D317" s="22"/>
      <c r="E317" s="28"/>
      <c r="F317" s="28"/>
      <c r="G317" s="28"/>
    </row>
    <row r="318" spans="1:7" x14ac:dyDescent="0.25">
      <c r="A318" s="22"/>
      <c r="B318" s="39"/>
      <c r="C318" s="22"/>
      <c r="D318" s="22"/>
      <c r="E318" s="28"/>
      <c r="F318" s="28"/>
      <c r="G318" s="28"/>
    </row>
    <row r="319" spans="1:7" x14ac:dyDescent="0.25">
      <c r="A319" s="22"/>
      <c r="B319" s="39"/>
      <c r="C319" s="22"/>
      <c r="D319" s="22"/>
      <c r="E319" s="28"/>
      <c r="F319" s="28"/>
      <c r="G319" s="28"/>
    </row>
    <row r="320" spans="1:7" x14ac:dyDescent="0.25">
      <c r="A320" s="22"/>
      <c r="B320" s="39"/>
      <c r="C320" s="22"/>
      <c r="D320" s="22"/>
      <c r="E320" s="28"/>
      <c r="F320" s="28"/>
      <c r="G320" s="28"/>
    </row>
    <row r="321" spans="1:7" x14ac:dyDescent="0.25">
      <c r="A321" s="22"/>
      <c r="B321" s="39"/>
      <c r="C321" s="22"/>
      <c r="D321" s="22"/>
      <c r="E321" s="28"/>
      <c r="F321" s="28"/>
      <c r="G321" s="28"/>
    </row>
    <row r="322" spans="1:7" x14ac:dyDescent="0.25">
      <c r="A322" s="22"/>
      <c r="B322" s="39"/>
      <c r="C322" s="22"/>
      <c r="D322" s="22"/>
      <c r="E322" s="28"/>
      <c r="F322" s="28"/>
      <c r="G322" s="28"/>
    </row>
    <row r="323" spans="1:7" x14ac:dyDescent="0.25">
      <c r="A323" s="22"/>
      <c r="B323" s="39"/>
      <c r="C323" s="22"/>
      <c r="D323" s="22"/>
      <c r="E323" s="28"/>
      <c r="F323" s="28"/>
      <c r="G323" s="28"/>
    </row>
    <row r="324" spans="1:7" x14ac:dyDescent="0.25">
      <c r="A324" s="41"/>
      <c r="B324" s="41"/>
      <c r="C324" s="41"/>
      <c r="D324" s="41"/>
      <c r="E324" s="41"/>
      <c r="F324" s="41"/>
      <c r="G324" s="41"/>
    </row>
    <row r="325" spans="1:7" x14ac:dyDescent="0.25">
      <c r="A325" s="22"/>
      <c r="B325" s="39"/>
      <c r="C325" s="22"/>
      <c r="D325" s="22"/>
      <c r="E325" s="28"/>
      <c r="F325" s="28"/>
      <c r="G325" s="28"/>
    </row>
    <row r="326" spans="1:7" x14ac:dyDescent="0.25">
      <c r="A326" s="22"/>
      <c r="B326" s="120"/>
      <c r="C326" s="22"/>
      <c r="D326" s="22"/>
      <c r="E326" s="28"/>
      <c r="F326" s="28"/>
      <c r="G326" s="28"/>
    </row>
    <row r="327" spans="1:7" x14ac:dyDescent="0.25">
      <c r="A327" s="22"/>
      <c r="B327" s="39"/>
      <c r="C327" s="22"/>
      <c r="D327" s="22"/>
      <c r="E327" s="28"/>
      <c r="F327" s="28"/>
      <c r="G327" s="28"/>
    </row>
    <row r="328" spans="1:7" x14ac:dyDescent="0.25">
      <c r="A328" s="22"/>
      <c r="B328" s="22"/>
      <c r="C328" s="22"/>
      <c r="D328" s="22"/>
      <c r="E328" s="28"/>
      <c r="F328" s="28"/>
      <c r="G328" s="28"/>
    </row>
    <row r="329" spans="1:7" x14ac:dyDescent="0.25">
      <c r="A329" s="22"/>
      <c r="B329" s="39"/>
      <c r="C329" s="22"/>
      <c r="D329" s="22"/>
      <c r="E329" s="28"/>
      <c r="F329" s="28"/>
      <c r="G329" s="28"/>
    </row>
    <row r="330" spans="1:7" x14ac:dyDescent="0.25">
      <c r="A330" s="22"/>
      <c r="B330" s="22"/>
      <c r="C330" s="119"/>
      <c r="D330" s="22"/>
      <c r="E330" s="20"/>
      <c r="F330" s="20"/>
      <c r="G330" s="20"/>
    </row>
    <row r="331" spans="1:7" x14ac:dyDescent="0.25">
      <c r="A331" s="22"/>
      <c r="B331" s="22"/>
      <c r="C331" s="119"/>
      <c r="D331" s="22"/>
      <c r="E331" s="20"/>
      <c r="F331" s="20"/>
      <c r="G331" s="20"/>
    </row>
    <row r="332" spans="1:7" x14ac:dyDescent="0.25">
      <c r="A332" s="22"/>
      <c r="B332" s="22"/>
      <c r="C332" s="119"/>
      <c r="D332" s="22"/>
      <c r="E332" s="20"/>
      <c r="F332" s="20"/>
      <c r="G332" s="20"/>
    </row>
    <row r="333" spans="1:7" x14ac:dyDescent="0.25">
      <c r="A333" s="22"/>
      <c r="B333" s="22"/>
      <c r="C333" s="119"/>
      <c r="D333" s="22"/>
      <c r="E333" s="20"/>
      <c r="F333" s="20"/>
      <c r="G333" s="20"/>
    </row>
    <row r="334" spans="1:7" x14ac:dyDescent="0.25">
      <c r="A334" s="22"/>
      <c r="B334" s="22"/>
      <c r="C334" s="119"/>
      <c r="D334" s="22"/>
      <c r="E334" s="20"/>
      <c r="F334" s="20"/>
      <c r="G334" s="20"/>
    </row>
    <row r="335" spans="1:7" x14ac:dyDescent="0.25">
      <c r="A335" s="22"/>
      <c r="B335" s="22"/>
      <c r="C335" s="119"/>
      <c r="D335" s="22"/>
      <c r="E335" s="20"/>
      <c r="F335" s="20"/>
      <c r="G335" s="20"/>
    </row>
    <row r="336" spans="1:7" x14ac:dyDescent="0.25">
      <c r="A336" s="22"/>
      <c r="B336" s="22"/>
      <c r="C336" s="119"/>
      <c r="D336" s="22"/>
      <c r="E336" s="20"/>
      <c r="F336" s="20"/>
      <c r="G336" s="20"/>
    </row>
    <row r="337" spans="1:7" x14ac:dyDescent="0.25">
      <c r="A337" s="22"/>
      <c r="B337" s="22"/>
      <c r="C337" s="119"/>
      <c r="D337" s="22"/>
      <c r="E337" s="20"/>
      <c r="F337" s="20"/>
      <c r="G337" s="20"/>
    </row>
    <row r="338" spans="1:7" x14ac:dyDescent="0.25">
      <c r="A338" s="22"/>
      <c r="B338" s="22"/>
      <c r="C338" s="119"/>
      <c r="D338" s="22"/>
      <c r="E338" s="20"/>
      <c r="F338" s="20"/>
      <c r="G338" s="20"/>
    </row>
    <row r="339" spans="1:7" x14ac:dyDescent="0.25">
      <c r="A339" s="22"/>
      <c r="B339" s="22"/>
      <c r="C339" s="119"/>
      <c r="D339" s="22"/>
      <c r="E339" s="20"/>
      <c r="F339" s="20"/>
      <c r="G339" s="20"/>
    </row>
    <row r="340" spans="1:7" x14ac:dyDescent="0.25">
      <c r="A340" s="22"/>
      <c r="B340" s="22"/>
      <c r="C340" s="119"/>
      <c r="D340" s="22"/>
      <c r="E340" s="20"/>
      <c r="F340" s="20"/>
      <c r="G340" s="20"/>
    </row>
    <row r="341" spans="1:7" x14ac:dyDescent="0.25">
      <c r="A341" s="22"/>
      <c r="B341" s="22"/>
      <c r="C341" s="119"/>
      <c r="D341" s="22"/>
      <c r="E341" s="20"/>
      <c r="F341" s="20"/>
      <c r="G341" s="20"/>
    </row>
    <row r="342" spans="1:7" x14ac:dyDescent="0.25">
      <c r="A342" s="22"/>
      <c r="B342" s="22"/>
      <c r="C342" s="119"/>
      <c r="D342" s="22"/>
      <c r="E342" s="20"/>
      <c r="F342" s="20"/>
      <c r="G342" s="20"/>
    </row>
    <row r="343" spans="1:7" x14ac:dyDescent="0.25">
      <c r="A343" s="22"/>
      <c r="B343" s="22"/>
      <c r="C343" s="119"/>
      <c r="D343" s="22"/>
      <c r="E343" s="20"/>
      <c r="F343" s="20"/>
      <c r="G343" s="20"/>
    </row>
    <row r="344" spans="1:7" x14ac:dyDescent="0.25">
      <c r="A344" s="22"/>
      <c r="B344" s="22"/>
      <c r="C344" s="119"/>
      <c r="D344" s="22"/>
      <c r="E344" s="20"/>
      <c r="F344" s="20"/>
      <c r="G344" s="20"/>
    </row>
    <row r="345" spans="1:7" x14ac:dyDescent="0.25">
      <c r="A345" s="22"/>
      <c r="B345" s="22"/>
      <c r="C345" s="119"/>
      <c r="D345" s="22"/>
      <c r="E345" s="20"/>
      <c r="F345" s="20"/>
      <c r="G345" s="20"/>
    </row>
    <row r="346" spans="1:7" x14ac:dyDescent="0.25">
      <c r="A346" s="22"/>
      <c r="B346" s="22"/>
      <c r="C346" s="119"/>
      <c r="D346" s="22"/>
      <c r="E346" s="20"/>
      <c r="F346" s="20"/>
      <c r="G346" s="20"/>
    </row>
    <row r="347" spans="1:7" x14ac:dyDescent="0.25">
      <c r="A347" s="22"/>
      <c r="B347" s="22"/>
      <c r="C347" s="119"/>
      <c r="D347" s="22"/>
      <c r="E347" s="20"/>
      <c r="F347" s="20"/>
      <c r="G347" s="20"/>
    </row>
    <row r="348" spans="1:7" x14ac:dyDescent="0.25">
      <c r="A348" s="22"/>
      <c r="B348" s="22"/>
      <c r="C348" s="119"/>
      <c r="D348" s="22"/>
      <c r="E348" s="20"/>
      <c r="F348" s="20"/>
      <c r="G348" s="20"/>
    </row>
    <row r="349" spans="1:7" x14ac:dyDescent="0.25">
      <c r="A349" s="22"/>
      <c r="B349" s="22"/>
      <c r="C349" s="119"/>
      <c r="D349" s="22"/>
      <c r="E349" s="20"/>
      <c r="F349" s="20"/>
      <c r="G349" s="20"/>
    </row>
    <row r="350" spans="1:7" x14ac:dyDescent="0.25">
      <c r="A350" s="22"/>
      <c r="B350" s="22"/>
      <c r="C350" s="119"/>
      <c r="D350" s="22"/>
      <c r="E350" s="20"/>
      <c r="F350" s="20"/>
      <c r="G350" s="20"/>
    </row>
    <row r="351" spans="1:7" x14ac:dyDescent="0.25">
      <c r="A351" s="22"/>
      <c r="B351" s="22"/>
      <c r="C351" s="119"/>
      <c r="D351" s="22"/>
      <c r="E351" s="20"/>
      <c r="F351" s="20"/>
      <c r="G351" s="20"/>
    </row>
    <row r="352" spans="1:7" x14ac:dyDescent="0.25">
      <c r="A352" s="22"/>
      <c r="B352" s="22"/>
      <c r="C352" s="119"/>
      <c r="D352" s="22"/>
      <c r="E352" s="20"/>
      <c r="F352" s="20"/>
      <c r="G352" s="20"/>
    </row>
    <row r="353" spans="1:7" x14ac:dyDescent="0.25">
      <c r="A353" s="22"/>
      <c r="B353" s="22"/>
      <c r="C353" s="119"/>
      <c r="D353" s="22"/>
      <c r="E353" s="20"/>
      <c r="F353" s="20"/>
      <c r="G353" s="20"/>
    </row>
    <row r="354" spans="1:7" x14ac:dyDescent="0.25">
      <c r="A354" s="22"/>
      <c r="B354" s="22"/>
      <c r="C354" s="119"/>
      <c r="D354" s="22"/>
      <c r="E354" s="20"/>
      <c r="F354" s="20"/>
      <c r="G354" s="20"/>
    </row>
    <row r="355" spans="1:7" x14ac:dyDescent="0.25">
      <c r="A355" s="22"/>
      <c r="B355" s="22"/>
      <c r="C355" s="119"/>
      <c r="D355" s="22"/>
      <c r="E355" s="20"/>
      <c r="F355" s="20"/>
      <c r="G355" s="20"/>
    </row>
    <row r="356" spans="1:7" x14ac:dyDescent="0.25">
      <c r="A356" s="22"/>
      <c r="B356" s="22"/>
      <c r="C356" s="119"/>
      <c r="D356" s="22"/>
      <c r="E356" s="20"/>
      <c r="F356" s="20"/>
      <c r="G356" s="20"/>
    </row>
    <row r="357" spans="1:7" x14ac:dyDescent="0.25">
      <c r="A357" s="22"/>
      <c r="B357" s="22"/>
      <c r="C357" s="119"/>
      <c r="D357" s="22"/>
      <c r="E357" s="20"/>
      <c r="F357" s="20"/>
      <c r="G357" s="20"/>
    </row>
    <row r="358" spans="1:7" x14ac:dyDescent="0.25">
      <c r="A358" s="22"/>
      <c r="B358" s="22"/>
      <c r="C358" s="119"/>
      <c r="D358" s="22"/>
      <c r="E358" s="20"/>
      <c r="F358" s="20"/>
      <c r="G358" s="20"/>
    </row>
    <row r="359" spans="1:7" x14ac:dyDescent="0.25">
      <c r="A359" s="22"/>
      <c r="B359" s="22"/>
      <c r="C359" s="119"/>
      <c r="D359" s="22"/>
      <c r="E359" s="20"/>
      <c r="F359" s="20"/>
      <c r="G359" s="20"/>
    </row>
    <row r="360" spans="1:7" x14ac:dyDescent="0.25">
      <c r="A360" s="22"/>
      <c r="B360" s="22"/>
      <c r="C360" s="119"/>
      <c r="D360" s="22"/>
      <c r="E360" s="20"/>
      <c r="F360" s="20"/>
      <c r="G360" s="20"/>
    </row>
    <row r="361" spans="1:7" x14ac:dyDescent="0.25">
      <c r="A361" s="22"/>
      <c r="B361" s="22"/>
      <c r="C361" s="119"/>
      <c r="D361" s="22"/>
      <c r="E361" s="20"/>
      <c r="F361" s="20"/>
      <c r="G361" s="20"/>
    </row>
    <row r="362" spans="1:7" x14ac:dyDescent="0.25">
      <c r="A362" s="22"/>
      <c r="B362" s="22"/>
      <c r="C362" s="119"/>
      <c r="D362" s="22"/>
      <c r="E362" s="20"/>
      <c r="F362" s="20"/>
      <c r="G362" s="20"/>
    </row>
    <row r="363" spans="1:7" x14ac:dyDescent="0.25">
      <c r="A363" s="22"/>
      <c r="B363" s="22"/>
      <c r="C363" s="119"/>
      <c r="D363" s="22"/>
      <c r="E363" s="20"/>
      <c r="F363" s="20"/>
      <c r="G363" s="20"/>
    </row>
    <row r="364" spans="1:7" x14ac:dyDescent="0.25">
      <c r="A364" s="22"/>
      <c r="B364" s="22"/>
      <c r="C364" s="119"/>
      <c r="D364" s="22"/>
      <c r="E364" s="20"/>
      <c r="F364" s="20"/>
      <c r="G364" s="20"/>
    </row>
    <row r="365" spans="1:7" x14ac:dyDescent="0.25">
      <c r="A365" s="22"/>
      <c r="B365" s="22"/>
      <c r="C365" s="119"/>
      <c r="D365" s="22"/>
      <c r="E365" s="20"/>
      <c r="F365" s="20"/>
      <c r="G365" s="20"/>
    </row>
    <row r="366" spans="1:7" x14ac:dyDescent="0.25">
      <c r="A366" s="22"/>
      <c r="B366" s="22"/>
      <c r="C366" s="119"/>
      <c r="D366" s="22"/>
      <c r="E366" s="20"/>
      <c r="F366" s="20"/>
      <c r="G366" s="20"/>
    </row>
    <row r="367" spans="1:7" x14ac:dyDescent="0.25">
      <c r="A367" s="22"/>
      <c r="B367" s="22"/>
      <c r="C367" s="119"/>
      <c r="D367" s="22"/>
      <c r="E367" s="20"/>
      <c r="F367" s="20"/>
      <c r="G367" s="20"/>
    </row>
    <row r="368" spans="1:7" x14ac:dyDescent="0.25">
      <c r="A368" s="22"/>
      <c r="B368" s="22"/>
      <c r="C368" s="119"/>
      <c r="D368" s="22"/>
      <c r="E368" s="20"/>
      <c r="F368" s="20"/>
      <c r="G368" s="20"/>
    </row>
    <row r="369" spans="1:7" x14ac:dyDescent="0.25">
      <c r="A369" s="22"/>
      <c r="B369" s="22"/>
      <c r="C369" s="119"/>
      <c r="D369" s="22"/>
      <c r="E369" s="20"/>
      <c r="F369" s="20"/>
      <c r="G369" s="20"/>
    </row>
    <row r="370" spans="1:7" x14ac:dyDescent="0.25">
      <c r="A370" s="22"/>
      <c r="B370" s="22"/>
      <c r="C370" s="119"/>
      <c r="D370" s="22"/>
      <c r="E370" s="20"/>
      <c r="F370" s="20"/>
      <c r="G370" s="20"/>
    </row>
    <row r="371" spans="1:7" x14ac:dyDescent="0.25">
      <c r="A371" s="22"/>
      <c r="B371" s="22"/>
      <c r="C371" s="119"/>
      <c r="D371" s="22"/>
      <c r="E371" s="20"/>
      <c r="F371" s="20"/>
      <c r="G371" s="20"/>
    </row>
    <row r="372" spans="1:7" x14ac:dyDescent="0.25">
      <c r="A372" s="22"/>
      <c r="B372" s="22"/>
      <c r="C372" s="119"/>
      <c r="D372" s="22"/>
      <c r="E372" s="20"/>
      <c r="F372" s="20"/>
      <c r="G372" s="20"/>
    </row>
    <row r="373" spans="1:7" x14ac:dyDescent="0.25">
      <c r="A373" s="22"/>
      <c r="B373" s="22"/>
      <c r="C373" s="119"/>
      <c r="D373" s="22"/>
      <c r="E373" s="20"/>
      <c r="F373" s="20"/>
      <c r="G373" s="20"/>
    </row>
    <row r="374" spans="1:7" x14ac:dyDescent="0.25">
      <c r="A374" s="22"/>
      <c r="B374" s="22"/>
      <c r="C374" s="119"/>
      <c r="D374" s="22"/>
      <c r="E374" s="20"/>
      <c r="F374" s="20"/>
      <c r="G374" s="20"/>
    </row>
    <row r="375" spans="1:7" x14ac:dyDescent="0.25">
      <c r="A375" s="22"/>
      <c r="B375" s="22"/>
      <c r="C375" s="119"/>
      <c r="D375" s="22"/>
      <c r="E375" s="20"/>
      <c r="F375" s="20"/>
      <c r="G375" s="20"/>
    </row>
    <row r="376" spans="1:7" x14ac:dyDescent="0.25">
      <c r="A376" s="22"/>
      <c r="B376" s="22"/>
      <c r="C376" s="119"/>
      <c r="D376" s="22"/>
      <c r="E376" s="20"/>
      <c r="F376" s="20"/>
      <c r="G376" s="20"/>
    </row>
    <row r="377" spans="1:7" x14ac:dyDescent="0.25">
      <c r="A377" s="22"/>
      <c r="B377" s="22"/>
      <c r="C377" s="119"/>
      <c r="D377" s="22"/>
      <c r="E377" s="20"/>
      <c r="F377" s="20"/>
      <c r="G377" s="20"/>
    </row>
    <row r="378" spans="1:7" x14ac:dyDescent="0.25">
      <c r="A378" s="22"/>
      <c r="B378" s="22"/>
      <c r="C378" s="119"/>
      <c r="D378" s="22"/>
      <c r="E378" s="20"/>
      <c r="F378" s="20"/>
      <c r="G378" s="20"/>
    </row>
    <row r="379" spans="1:7" x14ac:dyDescent="0.25">
      <c r="A379" s="22"/>
      <c r="B379" s="22"/>
      <c r="C379" s="119"/>
      <c r="D379" s="22"/>
      <c r="E379" s="20"/>
      <c r="F379" s="20"/>
      <c r="G379" s="20"/>
    </row>
    <row r="380" spans="1:7" ht="18.75" x14ac:dyDescent="0.25">
      <c r="A380" s="93"/>
      <c r="B380" s="118"/>
      <c r="C380" s="93"/>
      <c r="D380" s="93"/>
      <c r="E380" s="93"/>
      <c r="F380" s="93"/>
      <c r="G380" s="93"/>
    </row>
    <row r="381" spans="1:7" x14ac:dyDescent="0.25">
      <c r="A381" s="41"/>
      <c r="B381" s="41"/>
      <c r="C381" s="41"/>
      <c r="D381" s="41"/>
      <c r="E381" s="41"/>
      <c r="F381" s="41"/>
      <c r="G381" s="41"/>
    </row>
    <row r="382" spans="1:7" x14ac:dyDescent="0.25">
      <c r="A382" s="22"/>
      <c r="B382" s="22"/>
      <c r="C382" s="100"/>
      <c r="D382" s="36"/>
      <c r="E382" s="36"/>
      <c r="F382" s="54"/>
      <c r="G382" s="54"/>
    </row>
    <row r="383" spans="1:7" x14ac:dyDescent="0.25">
      <c r="A383" s="36"/>
      <c r="B383" s="22"/>
      <c r="C383" s="22"/>
      <c r="D383" s="36"/>
      <c r="E383" s="36"/>
      <c r="F383" s="54"/>
      <c r="G383" s="54"/>
    </row>
    <row r="384" spans="1:7" x14ac:dyDescent="0.25">
      <c r="A384" s="22"/>
      <c r="B384" s="22"/>
      <c r="C384" s="22"/>
      <c r="D384" s="36"/>
      <c r="E384" s="36"/>
      <c r="F384" s="54"/>
      <c r="G384" s="54"/>
    </row>
    <row r="385" spans="1:7" x14ac:dyDescent="0.25">
      <c r="A385" s="22"/>
      <c r="B385" s="39"/>
      <c r="C385" s="100"/>
      <c r="D385" s="100"/>
      <c r="E385" s="36"/>
      <c r="F385" s="106"/>
      <c r="G385" s="106"/>
    </row>
    <row r="386" spans="1:7" x14ac:dyDescent="0.25">
      <c r="A386" s="22"/>
      <c r="B386" s="39"/>
      <c r="C386" s="100"/>
      <c r="D386" s="100"/>
      <c r="E386" s="36"/>
      <c r="F386" s="106"/>
      <c r="G386" s="106"/>
    </row>
    <row r="387" spans="1:7" x14ac:dyDescent="0.25">
      <c r="A387" s="22"/>
      <c r="B387" s="39"/>
      <c r="C387" s="100"/>
      <c r="D387" s="100"/>
      <c r="E387" s="36"/>
      <c r="F387" s="106"/>
      <c r="G387" s="106"/>
    </row>
    <row r="388" spans="1:7" x14ac:dyDescent="0.25">
      <c r="A388" s="22"/>
      <c r="B388" s="39"/>
      <c r="C388" s="100"/>
      <c r="D388" s="100"/>
      <c r="E388" s="36"/>
      <c r="F388" s="106"/>
      <c r="G388" s="106"/>
    </row>
    <row r="389" spans="1:7" x14ac:dyDescent="0.25">
      <c r="A389" s="22"/>
      <c r="B389" s="39"/>
      <c r="C389" s="100"/>
      <c r="D389" s="100"/>
      <c r="E389" s="36"/>
      <c r="F389" s="106"/>
      <c r="G389" s="106"/>
    </row>
    <row r="390" spans="1:7" x14ac:dyDescent="0.25">
      <c r="A390" s="22"/>
      <c r="B390" s="39"/>
      <c r="C390" s="100"/>
      <c r="D390" s="100"/>
      <c r="E390" s="36"/>
      <c r="F390" s="106"/>
      <c r="G390" s="106"/>
    </row>
    <row r="391" spans="1:7" x14ac:dyDescent="0.25">
      <c r="A391" s="22"/>
      <c r="B391" s="39"/>
      <c r="C391" s="100"/>
      <c r="D391" s="100"/>
      <c r="E391" s="36"/>
      <c r="F391" s="106"/>
      <c r="G391" s="106"/>
    </row>
    <row r="392" spans="1:7" x14ac:dyDescent="0.25">
      <c r="A392" s="22"/>
      <c r="B392" s="39"/>
      <c r="C392" s="100"/>
      <c r="D392" s="101"/>
      <c r="E392" s="36"/>
      <c r="F392" s="106"/>
      <c r="G392" s="106"/>
    </row>
    <row r="393" spans="1:7" x14ac:dyDescent="0.25">
      <c r="A393" s="22"/>
      <c r="B393" s="39"/>
      <c r="C393" s="100"/>
      <c r="D393" s="101"/>
      <c r="E393" s="36"/>
      <c r="F393" s="106"/>
      <c r="G393" s="106"/>
    </row>
    <row r="394" spans="1:7" x14ac:dyDescent="0.25">
      <c r="A394" s="22"/>
      <c r="B394" s="39"/>
      <c r="C394" s="100"/>
      <c r="D394" s="101"/>
      <c r="E394" s="39"/>
      <c r="F394" s="106"/>
      <c r="G394" s="106"/>
    </row>
    <row r="395" spans="1:7" x14ac:dyDescent="0.25">
      <c r="A395" s="22"/>
      <c r="B395" s="39"/>
      <c r="C395" s="100"/>
      <c r="D395" s="101"/>
      <c r="E395" s="39"/>
      <c r="F395" s="106"/>
      <c r="G395" s="106"/>
    </row>
    <row r="396" spans="1:7" x14ac:dyDescent="0.25">
      <c r="A396" s="22"/>
      <c r="B396" s="39"/>
      <c r="C396" s="100"/>
      <c r="D396" s="101"/>
      <c r="E396" s="39"/>
      <c r="F396" s="106"/>
      <c r="G396" s="106"/>
    </row>
    <row r="397" spans="1:7" x14ac:dyDescent="0.25">
      <c r="A397" s="22"/>
      <c r="B397" s="39"/>
      <c r="C397" s="100"/>
      <c r="D397" s="101"/>
      <c r="E397" s="39"/>
      <c r="F397" s="106"/>
      <c r="G397" s="106"/>
    </row>
    <row r="398" spans="1:7" x14ac:dyDescent="0.25">
      <c r="A398" s="22"/>
      <c r="B398" s="39"/>
      <c r="C398" s="100"/>
      <c r="D398" s="101"/>
      <c r="E398" s="39"/>
      <c r="F398" s="106"/>
      <c r="G398" s="106"/>
    </row>
    <row r="399" spans="1:7" x14ac:dyDescent="0.25">
      <c r="A399" s="22"/>
      <c r="B399" s="39"/>
      <c r="C399" s="100"/>
      <c r="D399" s="101"/>
      <c r="E399" s="39"/>
      <c r="F399" s="106"/>
      <c r="G399" s="106"/>
    </row>
    <row r="400" spans="1:7" x14ac:dyDescent="0.25">
      <c r="A400" s="22"/>
      <c r="B400" s="39"/>
      <c r="C400" s="100"/>
      <c r="D400" s="101"/>
      <c r="E400" s="22"/>
      <c r="F400" s="106"/>
      <c r="G400" s="106"/>
    </row>
    <row r="401" spans="1:7" x14ac:dyDescent="0.25">
      <c r="A401" s="22"/>
      <c r="B401" s="39"/>
      <c r="C401" s="100"/>
      <c r="D401" s="101"/>
      <c r="E401" s="140"/>
      <c r="F401" s="106"/>
      <c r="G401" s="106"/>
    </row>
    <row r="402" spans="1:7" x14ac:dyDescent="0.25">
      <c r="A402" s="22"/>
      <c r="B402" s="39"/>
      <c r="C402" s="100"/>
      <c r="D402" s="101"/>
      <c r="E402" s="140"/>
      <c r="F402" s="106"/>
      <c r="G402" s="106"/>
    </row>
    <row r="403" spans="1:7" x14ac:dyDescent="0.25">
      <c r="A403" s="22"/>
      <c r="B403" s="39"/>
      <c r="C403" s="100"/>
      <c r="D403" s="101"/>
      <c r="E403" s="140"/>
      <c r="F403" s="106"/>
      <c r="G403" s="106"/>
    </row>
    <row r="404" spans="1:7" x14ac:dyDescent="0.25">
      <c r="A404" s="22"/>
      <c r="B404" s="39"/>
      <c r="C404" s="100"/>
      <c r="D404" s="101"/>
      <c r="E404" s="140"/>
      <c r="F404" s="106"/>
      <c r="G404" s="106"/>
    </row>
    <row r="405" spans="1:7" x14ac:dyDescent="0.25">
      <c r="A405" s="22"/>
      <c r="B405" s="39"/>
      <c r="C405" s="100"/>
      <c r="D405" s="101"/>
      <c r="E405" s="140"/>
      <c r="F405" s="106"/>
      <c r="G405" s="106"/>
    </row>
    <row r="406" spans="1:7" x14ac:dyDescent="0.25">
      <c r="A406" s="22"/>
      <c r="B406" s="39"/>
      <c r="C406" s="100"/>
      <c r="D406" s="101"/>
      <c r="E406" s="140"/>
      <c r="F406" s="106"/>
      <c r="G406" s="106"/>
    </row>
    <row r="407" spans="1:7" x14ac:dyDescent="0.25">
      <c r="A407" s="22"/>
      <c r="B407" s="39"/>
      <c r="C407" s="100"/>
      <c r="D407" s="101"/>
      <c r="E407" s="140"/>
      <c r="F407" s="106"/>
      <c r="G407" s="106"/>
    </row>
    <row r="408" spans="1:7" x14ac:dyDescent="0.25">
      <c r="A408" s="22"/>
      <c r="B408" s="39"/>
      <c r="C408" s="100"/>
      <c r="D408" s="101"/>
      <c r="E408" s="140"/>
      <c r="F408" s="106"/>
      <c r="G408" s="106"/>
    </row>
    <row r="409" spans="1:7" x14ac:dyDescent="0.25">
      <c r="A409" s="22"/>
      <c r="B409" s="48"/>
      <c r="C409" s="102"/>
      <c r="D409" s="46"/>
      <c r="E409" s="140"/>
      <c r="F409" s="141"/>
      <c r="G409" s="141"/>
    </row>
    <row r="410" spans="1:7" x14ac:dyDescent="0.25">
      <c r="A410" s="41"/>
      <c r="B410" s="41"/>
      <c r="C410" s="41"/>
      <c r="D410" s="41"/>
      <c r="E410" s="41"/>
      <c r="F410" s="41"/>
      <c r="G410" s="41"/>
    </row>
    <row r="411" spans="1:7" x14ac:dyDescent="0.25">
      <c r="A411" s="22"/>
      <c r="B411" s="22"/>
      <c r="C411" s="119"/>
      <c r="D411" s="22"/>
      <c r="E411" s="22"/>
      <c r="F411" s="22"/>
      <c r="G411" s="22"/>
    </row>
    <row r="412" spans="1:7" x14ac:dyDescent="0.25">
      <c r="A412" s="22"/>
      <c r="B412" s="22"/>
      <c r="C412" s="22"/>
      <c r="D412" s="22"/>
      <c r="E412" s="22"/>
      <c r="F412" s="22"/>
      <c r="G412" s="22"/>
    </row>
    <row r="413" spans="1:7" x14ac:dyDescent="0.25">
      <c r="A413" s="22"/>
      <c r="B413" s="39"/>
      <c r="C413" s="22"/>
      <c r="D413" s="22"/>
      <c r="E413" s="22"/>
      <c r="F413" s="22"/>
      <c r="G413" s="22"/>
    </row>
    <row r="414" spans="1:7" x14ac:dyDescent="0.25">
      <c r="A414" s="22"/>
      <c r="B414" s="22"/>
      <c r="C414" s="100"/>
      <c r="D414" s="101"/>
      <c r="E414" s="22"/>
      <c r="F414" s="106"/>
      <c r="G414" s="106"/>
    </row>
    <row r="415" spans="1:7" x14ac:dyDescent="0.25">
      <c r="A415" s="22"/>
      <c r="B415" s="22"/>
      <c r="C415" s="100"/>
      <c r="D415" s="101"/>
      <c r="E415" s="22"/>
      <c r="F415" s="106"/>
      <c r="G415" s="106"/>
    </row>
    <row r="416" spans="1:7" x14ac:dyDescent="0.25">
      <c r="A416" s="22"/>
      <c r="B416" s="22"/>
      <c r="C416" s="100"/>
      <c r="D416" s="101"/>
      <c r="E416" s="22"/>
      <c r="F416" s="106"/>
      <c r="G416" s="106"/>
    </row>
    <row r="417" spans="1:7" x14ac:dyDescent="0.25">
      <c r="A417" s="22"/>
      <c r="B417" s="22"/>
      <c r="C417" s="100"/>
      <c r="D417" s="101"/>
      <c r="E417" s="22"/>
      <c r="F417" s="106"/>
      <c r="G417" s="106"/>
    </row>
    <row r="418" spans="1:7" x14ac:dyDescent="0.25">
      <c r="A418" s="22"/>
      <c r="B418" s="22"/>
      <c r="C418" s="100"/>
      <c r="D418" s="101"/>
      <c r="E418" s="22"/>
      <c r="F418" s="106"/>
      <c r="G418" s="106"/>
    </row>
    <row r="419" spans="1:7" x14ac:dyDescent="0.25">
      <c r="A419" s="22"/>
      <c r="B419" s="22"/>
      <c r="C419" s="100"/>
      <c r="D419" s="101"/>
      <c r="E419" s="22"/>
      <c r="F419" s="106"/>
      <c r="G419" s="106"/>
    </row>
    <row r="420" spans="1:7" x14ac:dyDescent="0.25">
      <c r="A420" s="22"/>
      <c r="B420" s="22"/>
      <c r="C420" s="100"/>
      <c r="D420" s="101"/>
      <c r="E420" s="22"/>
      <c r="F420" s="106"/>
      <c r="G420" s="106"/>
    </row>
    <row r="421" spans="1:7" x14ac:dyDescent="0.25">
      <c r="A421" s="22"/>
      <c r="B421" s="22"/>
      <c r="C421" s="100"/>
      <c r="D421" s="101"/>
      <c r="E421" s="22"/>
      <c r="F421" s="106"/>
      <c r="G421" s="106"/>
    </row>
    <row r="422" spans="1:7" x14ac:dyDescent="0.25">
      <c r="A422" s="22"/>
      <c r="B422" s="48"/>
      <c r="C422" s="100"/>
      <c r="D422" s="101"/>
      <c r="E422" s="22"/>
      <c r="F422" s="119"/>
      <c r="G422" s="119"/>
    </row>
    <row r="423" spans="1:7" x14ac:dyDescent="0.25">
      <c r="A423" s="22"/>
      <c r="B423" s="50"/>
      <c r="C423" s="100"/>
      <c r="D423" s="101"/>
      <c r="E423" s="22"/>
      <c r="F423" s="106"/>
      <c r="G423" s="106"/>
    </row>
    <row r="424" spans="1:7" x14ac:dyDescent="0.25">
      <c r="A424" s="22"/>
      <c r="B424" s="50"/>
      <c r="C424" s="100"/>
      <c r="D424" s="101"/>
      <c r="E424" s="22"/>
      <c r="F424" s="106"/>
      <c r="G424" s="106"/>
    </row>
    <row r="425" spans="1:7" x14ac:dyDescent="0.25">
      <c r="A425" s="22"/>
      <c r="B425" s="50"/>
      <c r="C425" s="100"/>
      <c r="D425" s="101"/>
      <c r="E425" s="22"/>
      <c r="F425" s="106"/>
      <c r="G425" s="106"/>
    </row>
    <row r="426" spans="1:7" x14ac:dyDescent="0.25">
      <c r="A426" s="22"/>
      <c r="B426" s="50"/>
      <c r="C426" s="100"/>
      <c r="D426" s="101"/>
      <c r="E426" s="22"/>
      <c r="F426" s="106"/>
      <c r="G426" s="106"/>
    </row>
    <row r="427" spans="1:7" x14ac:dyDescent="0.25">
      <c r="A427" s="22"/>
      <c r="B427" s="50"/>
      <c r="C427" s="100"/>
      <c r="D427" s="101"/>
      <c r="E427" s="22"/>
      <c r="F427" s="106"/>
      <c r="G427" s="106"/>
    </row>
    <row r="428" spans="1:7" x14ac:dyDescent="0.25">
      <c r="A428" s="22"/>
      <c r="B428" s="50"/>
      <c r="C428" s="100"/>
      <c r="D428" s="101"/>
      <c r="E428" s="22"/>
      <c r="F428" s="106"/>
      <c r="G428" s="106"/>
    </row>
    <row r="429" spans="1:7" x14ac:dyDescent="0.25">
      <c r="A429" s="22"/>
      <c r="B429" s="50"/>
      <c r="C429" s="22"/>
      <c r="D429" s="22"/>
      <c r="E429" s="22"/>
      <c r="F429" s="47"/>
      <c r="G429" s="47"/>
    </row>
    <row r="430" spans="1:7" x14ac:dyDescent="0.25">
      <c r="A430" s="22"/>
      <c r="B430" s="50"/>
      <c r="C430" s="22"/>
      <c r="D430" s="22"/>
      <c r="E430" s="22"/>
      <c r="F430" s="47"/>
      <c r="G430" s="47"/>
    </row>
    <row r="431" spans="1:7" x14ac:dyDescent="0.25">
      <c r="A431" s="22"/>
      <c r="B431" s="50"/>
      <c r="C431" s="22"/>
      <c r="D431" s="22"/>
      <c r="E431" s="22"/>
      <c r="F431" s="140"/>
      <c r="G431" s="140"/>
    </row>
    <row r="432" spans="1:7" x14ac:dyDescent="0.25">
      <c r="A432" s="41"/>
      <c r="B432" s="41"/>
      <c r="C432" s="41"/>
      <c r="D432" s="41"/>
      <c r="E432" s="41"/>
      <c r="F432" s="41"/>
      <c r="G432" s="41"/>
    </row>
    <row r="433" spans="1:7" x14ac:dyDescent="0.25">
      <c r="A433" s="22"/>
      <c r="B433" s="22"/>
      <c r="C433" s="119"/>
      <c r="D433" s="22"/>
      <c r="E433" s="22"/>
      <c r="F433" s="22"/>
      <c r="G433" s="22"/>
    </row>
    <row r="434" spans="1:7" x14ac:dyDescent="0.25">
      <c r="A434" s="22"/>
      <c r="B434" s="22"/>
      <c r="C434" s="22"/>
      <c r="D434" s="22"/>
      <c r="E434" s="22"/>
      <c r="F434" s="22"/>
      <c r="G434" s="22"/>
    </row>
    <row r="435" spans="1:7" x14ac:dyDescent="0.25">
      <c r="A435" s="22"/>
      <c r="B435" s="39"/>
      <c r="C435" s="22"/>
      <c r="D435" s="22"/>
      <c r="E435" s="22"/>
      <c r="F435" s="22"/>
      <c r="G435" s="22"/>
    </row>
    <row r="436" spans="1:7" x14ac:dyDescent="0.25">
      <c r="A436" s="22"/>
      <c r="B436" s="22"/>
      <c r="C436" s="100"/>
      <c r="D436" s="101"/>
      <c r="E436" s="22"/>
      <c r="F436" s="106"/>
      <c r="G436" s="106"/>
    </row>
    <row r="437" spans="1:7" x14ac:dyDescent="0.25">
      <c r="A437" s="22"/>
      <c r="B437" s="22"/>
      <c r="C437" s="100"/>
      <c r="D437" s="101"/>
      <c r="E437" s="22"/>
      <c r="F437" s="106"/>
      <c r="G437" s="106"/>
    </row>
    <row r="438" spans="1:7" x14ac:dyDescent="0.25">
      <c r="A438" s="22"/>
      <c r="B438" s="22"/>
      <c r="C438" s="100"/>
      <c r="D438" s="101"/>
      <c r="E438" s="22"/>
      <c r="F438" s="106"/>
      <c r="G438" s="106"/>
    </row>
    <row r="439" spans="1:7" x14ac:dyDescent="0.25">
      <c r="A439" s="22"/>
      <c r="B439" s="22"/>
      <c r="C439" s="100"/>
      <c r="D439" s="101"/>
      <c r="E439" s="22"/>
      <c r="F439" s="106"/>
      <c r="G439" s="106"/>
    </row>
    <row r="440" spans="1:7" x14ac:dyDescent="0.25">
      <c r="A440" s="22"/>
      <c r="B440" s="22"/>
      <c r="C440" s="100"/>
      <c r="D440" s="101"/>
      <c r="E440" s="22"/>
      <c r="F440" s="106"/>
      <c r="G440" s="106"/>
    </row>
    <row r="441" spans="1:7" x14ac:dyDescent="0.25">
      <c r="A441" s="22"/>
      <c r="B441" s="22"/>
      <c r="C441" s="100"/>
      <c r="D441" s="101"/>
      <c r="E441" s="22"/>
      <c r="F441" s="106"/>
      <c r="G441" s="106"/>
    </row>
    <row r="442" spans="1:7" x14ac:dyDescent="0.25">
      <c r="A442" s="22"/>
      <c r="B442" s="22"/>
      <c r="C442" s="100"/>
      <c r="D442" s="101"/>
      <c r="E442" s="22"/>
      <c r="F442" s="106"/>
      <c r="G442" s="106"/>
    </row>
    <row r="443" spans="1:7" x14ac:dyDescent="0.25">
      <c r="A443" s="22"/>
      <c r="B443" s="22"/>
      <c r="C443" s="100"/>
      <c r="D443" s="101"/>
      <c r="E443" s="22"/>
      <c r="F443" s="106"/>
      <c r="G443" s="106"/>
    </row>
    <row r="444" spans="1:7" x14ac:dyDescent="0.25">
      <c r="A444" s="22"/>
      <c r="B444" s="48"/>
      <c r="C444" s="100"/>
      <c r="D444" s="101"/>
      <c r="E444" s="22"/>
      <c r="F444" s="119"/>
      <c r="G444" s="119"/>
    </row>
    <row r="445" spans="1:7" x14ac:dyDescent="0.25">
      <c r="A445" s="22"/>
      <c r="B445" s="50"/>
      <c r="C445" s="100"/>
      <c r="D445" s="101"/>
      <c r="E445" s="22"/>
      <c r="F445" s="106"/>
      <c r="G445" s="106"/>
    </row>
    <row r="446" spans="1:7" x14ac:dyDescent="0.25">
      <c r="A446" s="22"/>
      <c r="B446" s="50"/>
      <c r="C446" s="100"/>
      <c r="D446" s="101"/>
      <c r="E446" s="22"/>
      <c r="F446" s="106"/>
      <c r="G446" s="106"/>
    </row>
    <row r="447" spans="1:7" x14ac:dyDescent="0.25">
      <c r="A447" s="22"/>
      <c r="B447" s="50"/>
      <c r="C447" s="100"/>
      <c r="D447" s="101"/>
      <c r="E447" s="22"/>
      <c r="F447" s="106"/>
      <c r="G447" s="106"/>
    </row>
    <row r="448" spans="1:7" x14ac:dyDescent="0.25">
      <c r="A448" s="22"/>
      <c r="B448" s="50"/>
      <c r="C448" s="100"/>
      <c r="D448" s="101"/>
      <c r="E448" s="22"/>
      <c r="F448" s="106"/>
      <c r="G448" s="106"/>
    </row>
    <row r="449" spans="1:7" x14ac:dyDescent="0.25">
      <c r="A449" s="22"/>
      <c r="B449" s="50"/>
      <c r="C449" s="100"/>
      <c r="D449" s="101"/>
      <c r="E449" s="22"/>
      <c r="F449" s="106"/>
      <c r="G449" s="106"/>
    </row>
    <row r="450" spans="1:7" x14ac:dyDescent="0.25">
      <c r="A450" s="22"/>
      <c r="B450" s="50"/>
      <c r="C450" s="100"/>
      <c r="D450" s="101"/>
      <c r="E450" s="22"/>
      <c r="F450" s="106"/>
      <c r="G450" s="106"/>
    </row>
    <row r="451" spans="1:7" x14ac:dyDescent="0.25">
      <c r="A451" s="22"/>
      <c r="B451" s="50"/>
      <c r="C451" s="22"/>
      <c r="D451" s="22"/>
      <c r="E451" s="22"/>
      <c r="F451" s="106"/>
      <c r="G451" s="106"/>
    </row>
    <row r="452" spans="1:7" x14ac:dyDescent="0.25">
      <c r="A452" s="22"/>
      <c r="B452" s="50"/>
      <c r="C452" s="22"/>
      <c r="D452" s="22"/>
      <c r="E452" s="22"/>
      <c r="F452" s="106"/>
      <c r="G452" s="106"/>
    </row>
    <row r="453" spans="1:7" x14ac:dyDescent="0.25">
      <c r="A453" s="22"/>
      <c r="B453" s="50"/>
      <c r="C453" s="22"/>
      <c r="D453" s="22"/>
      <c r="E453" s="22"/>
      <c r="F453" s="106"/>
      <c r="G453" s="119"/>
    </row>
    <row r="454" spans="1:7" x14ac:dyDescent="0.25">
      <c r="A454" s="41"/>
      <c r="B454" s="41"/>
      <c r="C454" s="41"/>
      <c r="D454" s="41"/>
      <c r="E454" s="41"/>
      <c r="F454" s="41"/>
      <c r="G454" s="41"/>
    </row>
    <row r="455" spans="1:7" x14ac:dyDescent="0.25">
      <c r="A455" s="22"/>
      <c r="B455" s="39"/>
      <c r="C455" s="119"/>
      <c r="D455" s="119"/>
      <c r="E455" s="22"/>
      <c r="F455" s="22"/>
      <c r="G455" s="22"/>
    </row>
    <row r="456" spans="1:7" x14ac:dyDescent="0.25">
      <c r="A456" s="22"/>
      <c r="B456" s="39"/>
      <c r="C456" s="119"/>
      <c r="D456" s="119"/>
      <c r="E456" s="22"/>
      <c r="F456" s="22"/>
      <c r="G456" s="22"/>
    </row>
    <row r="457" spans="1:7" x14ac:dyDescent="0.25">
      <c r="A457" s="22"/>
      <c r="B457" s="39"/>
      <c r="C457" s="119"/>
      <c r="D457" s="119"/>
      <c r="E457" s="22"/>
      <c r="F457" s="22"/>
      <c r="G457" s="22"/>
    </row>
    <row r="458" spans="1:7" x14ac:dyDescent="0.25">
      <c r="A458" s="22"/>
      <c r="B458" s="39"/>
      <c r="C458" s="119"/>
      <c r="D458" s="119"/>
      <c r="E458" s="22"/>
      <c r="F458" s="22"/>
      <c r="G458" s="22"/>
    </row>
    <row r="459" spans="1:7" x14ac:dyDescent="0.25">
      <c r="A459" s="22"/>
      <c r="B459" s="39"/>
      <c r="C459" s="119"/>
      <c r="D459" s="119"/>
      <c r="E459" s="22"/>
      <c r="F459" s="22"/>
      <c r="G459" s="22"/>
    </row>
    <row r="460" spans="1:7" x14ac:dyDescent="0.25">
      <c r="A460" s="22"/>
      <c r="B460" s="39"/>
      <c r="C460" s="119"/>
      <c r="D460" s="119"/>
      <c r="E460" s="22"/>
      <c r="F460" s="22"/>
      <c r="G460" s="22"/>
    </row>
    <row r="461" spans="1:7" x14ac:dyDescent="0.25">
      <c r="A461" s="22"/>
      <c r="B461" s="39"/>
      <c r="C461" s="119"/>
      <c r="D461" s="119"/>
      <c r="E461" s="22"/>
      <c r="F461" s="22"/>
      <c r="G461" s="22"/>
    </row>
    <row r="462" spans="1:7" x14ac:dyDescent="0.25">
      <c r="A462" s="22"/>
      <c r="B462" s="39"/>
      <c r="C462" s="119"/>
      <c r="D462" s="119"/>
      <c r="E462" s="22"/>
      <c r="F462" s="22"/>
      <c r="G462" s="22"/>
    </row>
    <row r="463" spans="1:7" x14ac:dyDescent="0.25">
      <c r="A463" s="22"/>
      <c r="B463" s="39"/>
      <c r="C463" s="119"/>
      <c r="D463" s="119"/>
      <c r="E463" s="22"/>
      <c r="F463" s="22"/>
      <c r="G463" s="22"/>
    </row>
    <row r="464" spans="1:7" x14ac:dyDescent="0.25">
      <c r="A464" s="22"/>
      <c r="B464" s="39"/>
      <c r="C464" s="119"/>
      <c r="D464" s="119"/>
      <c r="E464" s="22"/>
      <c r="F464" s="22"/>
      <c r="G464" s="22"/>
    </row>
    <row r="465" spans="1:7" x14ac:dyDescent="0.25">
      <c r="A465" s="22"/>
      <c r="B465" s="50"/>
      <c r="C465" s="119"/>
      <c r="D465" s="22"/>
      <c r="E465" s="22"/>
      <c r="F465" s="22"/>
      <c r="G465" s="22"/>
    </row>
    <row r="466" spans="1:7" x14ac:dyDescent="0.25">
      <c r="A466" s="22"/>
      <c r="B466" s="50"/>
      <c r="C466" s="119"/>
      <c r="D466" s="22"/>
      <c r="E466" s="22"/>
      <c r="F466" s="22"/>
      <c r="G466" s="22"/>
    </row>
    <row r="467" spans="1:7" x14ac:dyDescent="0.25">
      <c r="A467" s="22"/>
      <c r="B467" s="50"/>
      <c r="C467" s="119"/>
      <c r="D467" s="22"/>
      <c r="E467" s="22"/>
      <c r="F467" s="22"/>
      <c r="G467" s="22"/>
    </row>
    <row r="468" spans="1:7" x14ac:dyDescent="0.25">
      <c r="A468" s="22"/>
      <c r="B468" s="50"/>
      <c r="C468" s="119"/>
      <c r="D468" s="22"/>
      <c r="E468" s="22"/>
      <c r="F468" s="22"/>
      <c r="G468" s="22"/>
    </row>
    <row r="469" spans="1:7" x14ac:dyDescent="0.25">
      <c r="A469" s="22"/>
      <c r="B469" s="50"/>
      <c r="C469" s="119"/>
      <c r="D469" s="22"/>
      <c r="E469" s="22"/>
      <c r="F469" s="22"/>
      <c r="G469" s="22"/>
    </row>
    <row r="470" spans="1:7" x14ac:dyDescent="0.25">
      <c r="A470" s="22"/>
      <c r="B470" s="50"/>
      <c r="C470" s="119"/>
      <c r="D470" s="22"/>
      <c r="E470" s="22"/>
      <c r="F470" s="22"/>
      <c r="G470" s="22"/>
    </row>
    <row r="471" spans="1:7" x14ac:dyDescent="0.25">
      <c r="A471" s="22"/>
      <c r="B471" s="50"/>
      <c r="C471" s="119"/>
      <c r="D471" s="22"/>
      <c r="E471" s="22"/>
      <c r="F471" s="22"/>
      <c r="G471" s="22"/>
    </row>
    <row r="472" spans="1:7" x14ac:dyDescent="0.25">
      <c r="A472" s="22"/>
      <c r="B472" s="50"/>
      <c r="C472" s="119"/>
      <c r="D472" s="22"/>
      <c r="E472" s="22"/>
      <c r="F472" s="22"/>
      <c r="G472" s="22"/>
    </row>
    <row r="473" spans="1:7" x14ac:dyDescent="0.25">
      <c r="A473" s="22"/>
      <c r="B473" s="50"/>
      <c r="C473" s="119"/>
      <c r="D473" s="22"/>
      <c r="E473" s="22"/>
      <c r="F473" s="22"/>
      <c r="G473" s="22"/>
    </row>
    <row r="474" spans="1:7" x14ac:dyDescent="0.25">
      <c r="A474" s="22"/>
      <c r="B474" s="50"/>
      <c r="C474" s="119"/>
      <c r="D474" s="22"/>
      <c r="E474" s="22"/>
      <c r="F474" s="22"/>
      <c r="G474" s="22"/>
    </row>
    <row r="475" spans="1:7" x14ac:dyDescent="0.25">
      <c r="A475" s="22"/>
      <c r="B475" s="50"/>
      <c r="C475" s="119"/>
      <c r="D475" s="22"/>
      <c r="E475" s="22"/>
      <c r="F475" s="22"/>
      <c r="G475" s="22"/>
    </row>
    <row r="476" spans="1:7" x14ac:dyDescent="0.25">
      <c r="A476" s="22"/>
      <c r="B476" s="50"/>
      <c r="C476" s="119"/>
      <c r="D476" s="22"/>
      <c r="E476" s="22"/>
      <c r="F476" s="22"/>
      <c r="G476" s="20"/>
    </row>
    <row r="477" spans="1:7" x14ac:dyDescent="0.25">
      <c r="A477" s="22"/>
      <c r="B477" s="50"/>
      <c r="C477" s="119"/>
      <c r="D477" s="22"/>
      <c r="E477" s="22"/>
      <c r="F477" s="22"/>
      <c r="G477" s="20"/>
    </row>
    <row r="478" spans="1:7" x14ac:dyDescent="0.25">
      <c r="A478" s="22"/>
      <c r="B478" s="50"/>
      <c r="C478" s="119"/>
      <c r="D478" s="22"/>
      <c r="E478" s="22"/>
      <c r="F478" s="22"/>
      <c r="G478" s="20"/>
    </row>
    <row r="479" spans="1:7" x14ac:dyDescent="0.25">
      <c r="A479" s="22"/>
      <c r="B479" s="50"/>
      <c r="C479" s="119"/>
      <c r="D479" s="51"/>
      <c r="E479" s="51"/>
      <c r="F479" s="51"/>
      <c r="G479" s="51"/>
    </row>
    <row r="480" spans="1:7" x14ac:dyDescent="0.25">
      <c r="A480" s="22"/>
      <c r="B480" s="50"/>
      <c r="C480" s="119"/>
      <c r="D480" s="51"/>
      <c r="E480" s="51"/>
      <c r="F480" s="51"/>
      <c r="G480" s="51"/>
    </row>
    <row r="481" spans="1:7" x14ac:dyDescent="0.25">
      <c r="A481" s="22"/>
      <c r="B481" s="50"/>
      <c r="C481" s="119"/>
      <c r="D481" s="51"/>
      <c r="E481" s="51"/>
      <c r="F481" s="51"/>
      <c r="G481" s="51"/>
    </row>
    <row r="482" spans="1:7" x14ac:dyDescent="0.25">
      <c r="A482" s="41"/>
      <c r="B482" s="41"/>
      <c r="C482" s="41"/>
      <c r="D482" s="41"/>
      <c r="E482" s="41"/>
      <c r="F482" s="41"/>
      <c r="G482" s="41"/>
    </row>
    <row r="483" spans="1:7" x14ac:dyDescent="0.25">
      <c r="A483" s="22"/>
      <c r="B483" s="39"/>
      <c r="C483" s="22"/>
      <c r="D483" s="22"/>
      <c r="E483" s="28"/>
      <c r="F483" s="106"/>
      <c r="G483" s="106"/>
    </row>
    <row r="484" spans="1:7" x14ac:dyDescent="0.25">
      <c r="A484" s="22"/>
      <c r="B484" s="39"/>
      <c r="C484" s="22"/>
      <c r="D484" s="22"/>
      <c r="E484" s="28"/>
      <c r="F484" s="106"/>
      <c r="G484" s="106"/>
    </row>
    <row r="485" spans="1:7" x14ac:dyDescent="0.25">
      <c r="A485" s="22"/>
      <c r="B485" s="39"/>
      <c r="C485" s="22"/>
      <c r="D485" s="22"/>
      <c r="E485" s="28"/>
      <c r="F485" s="106"/>
      <c r="G485" s="106"/>
    </row>
    <row r="486" spans="1:7" x14ac:dyDescent="0.25">
      <c r="A486" s="22"/>
      <c r="B486" s="39"/>
      <c r="C486" s="22"/>
      <c r="D486" s="22"/>
      <c r="E486" s="28"/>
      <c r="F486" s="106"/>
      <c r="G486" s="106"/>
    </row>
    <row r="487" spans="1:7" x14ac:dyDescent="0.25">
      <c r="A487" s="22"/>
      <c r="B487" s="39"/>
      <c r="C487" s="22"/>
      <c r="D487" s="22"/>
      <c r="E487" s="28"/>
      <c r="F487" s="106"/>
      <c r="G487" s="106"/>
    </row>
    <row r="488" spans="1:7" x14ac:dyDescent="0.25">
      <c r="A488" s="22"/>
      <c r="B488" s="39"/>
      <c r="C488" s="22"/>
      <c r="D488" s="22"/>
      <c r="E488" s="28"/>
      <c r="F488" s="106"/>
      <c r="G488" s="106"/>
    </row>
    <row r="489" spans="1:7" x14ac:dyDescent="0.25">
      <c r="A489" s="22"/>
      <c r="B489" s="39"/>
      <c r="C489" s="22"/>
      <c r="D489" s="22"/>
      <c r="E489" s="28"/>
      <c r="F489" s="106"/>
      <c r="G489" s="106"/>
    </row>
    <row r="490" spans="1:7" x14ac:dyDescent="0.25">
      <c r="A490" s="22"/>
      <c r="B490" s="39"/>
      <c r="C490" s="22"/>
      <c r="D490" s="22"/>
      <c r="E490" s="28"/>
      <c r="F490" s="106"/>
      <c r="G490" s="106"/>
    </row>
    <row r="491" spans="1:7" x14ac:dyDescent="0.25">
      <c r="A491" s="22"/>
      <c r="B491" s="39"/>
      <c r="C491" s="22"/>
      <c r="D491" s="22"/>
      <c r="E491" s="28"/>
      <c r="F491" s="106"/>
      <c r="G491" s="106"/>
    </row>
    <row r="492" spans="1:7" x14ac:dyDescent="0.25">
      <c r="A492" s="22"/>
      <c r="B492" s="39"/>
      <c r="C492" s="22"/>
      <c r="D492" s="22"/>
      <c r="E492" s="28"/>
      <c r="F492" s="106"/>
      <c r="G492" s="106"/>
    </row>
    <row r="493" spans="1:7" x14ac:dyDescent="0.25">
      <c r="A493" s="22"/>
      <c r="B493" s="39"/>
      <c r="C493" s="22"/>
      <c r="D493" s="22"/>
      <c r="E493" s="28"/>
      <c r="F493" s="106"/>
      <c r="G493" s="106"/>
    </row>
    <row r="494" spans="1:7" x14ac:dyDescent="0.25">
      <c r="A494" s="22"/>
      <c r="B494" s="39"/>
      <c r="C494" s="22"/>
      <c r="D494" s="22"/>
      <c r="E494" s="28"/>
      <c r="F494" s="106"/>
      <c r="G494" s="106"/>
    </row>
    <row r="495" spans="1:7" x14ac:dyDescent="0.25">
      <c r="A495" s="22"/>
      <c r="B495" s="39"/>
      <c r="C495" s="22"/>
      <c r="D495" s="22"/>
      <c r="E495" s="28"/>
      <c r="F495" s="106"/>
      <c r="G495" s="106"/>
    </row>
    <row r="496" spans="1:7" x14ac:dyDescent="0.25">
      <c r="A496" s="22"/>
      <c r="B496" s="39"/>
      <c r="C496" s="22"/>
      <c r="D496" s="22"/>
      <c r="E496" s="28"/>
      <c r="F496" s="106"/>
      <c r="G496" s="106"/>
    </row>
    <row r="497" spans="1:7" x14ac:dyDescent="0.25">
      <c r="A497" s="22"/>
      <c r="B497" s="39"/>
      <c r="C497" s="22"/>
      <c r="D497" s="22"/>
      <c r="E497" s="28"/>
      <c r="F497" s="106"/>
      <c r="G497" s="106"/>
    </row>
    <row r="498" spans="1:7" x14ac:dyDescent="0.25">
      <c r="A498" s="22"/>
      <c r="B498" s="39"/>
      <c r="C498" s="22"/>
      <c r="D498" s="22"/>
      <c r="E498" s="28"/>
      <c r="F498" s="106"/>
      <c r="G498" s="106"/>
    </row>
    <row r="499" spans="1:7" x14ac:dyDescent="0.25">
      <c r="A499" s="22"/>
      <c r="B499" s="39"/>
      <c r="C499" s="22"/>
      <c r="D499" s="22"/>
      <c r="E499" s="28"/>
      <c r="F499" s="106"/>
      <c r="G499" s="106"/>
    </row>
    <row r="500" spans="1:7" x14ac:dyDescent="0.25">
      <c r="A500" s="22"/>
      <c r="B500" s="39"/>
      <c r="C500" s="22"/>
      <c r="D500" s="22"/>
      <c r="E500" s="28"/>
      <c r="F500" s="106"/>
      <c r="G500" s="106"/>
    </row>
    <row r="501" spans="1:7" x14ac:dyDescent="0.25">
      <c r="A501" s="22"/>
      <c r="B501" s="39"/>
      <c r="C501" s="22"/>
      <c r="D501" s="22"/>
      <c r="E501" s="28"/>
      <c r="F501" s="28"/>
      <c r="G501" s="28"/>
    </row>
    <row r="502" spans="1:7" x14ac:dyDescent="0.25">
      <c r="A502" s="22"/>
      <c r="B502" s="39"/>
      <c r="C502" s="22"/>
      <c r="D502" s="22"/>
      <c r="E502" s="28"/>
      <c r="F502" s="28"/>
      <c r="G502" s="28"/>
    </row>
    <row r="503" spans="1:7" x14ac:dyDescent="0.25">
      <c r="A503" s="22"/>
      <c r="B503" s="39"/>
      <c r="C503" s="22"/>
      <c r="D503" s="22"/>
      <c r="E503" s="28"/>
      <c r="F503" s="28"/>
      <c r="G503" s="28"/>
    </row>
    <row r="504" spans="1:7" x14ac:dyDescent="0.25">
      <c r="A504" s="22"/>
      <c r="B504" s="39"/>
      <c r="C504" s="22"/>
      <c r="D504" s="22"/>
      <c r="E504" s="28"/>
      <c r="F504" s="28"/>
      <c r="G504" s="28"/>
    </row>
    <row r="505" spans="1:7" x14ac:dyDescent="0.25">
      <c r="A505" s="41"/>
      <c r="B505" s="41"/>
      <c r="C505" s="41"/>
      <c r="D505" s="41"/>
      <c r="E505" s="41"/>
      <c r="F505" s="41"/>
      <c r="G505" s="41"/>
    </row>
    <row r="506" spans="1:7" x14ac:dyDescent="0.25">
      <c r="A506" s="22"/>
      <c r="B506" s="39"/>
      <c r="C506" s="22"/>
      <c r="D506" s="22"/>
      <c r="E506" s="28"/>
      <c r="F506" s="106"/>
      <c r="G506" s="106"/>
    </row>
    <row r="507" spans="1:7" x14ac:dyDescent="0.25">
      <c r="A507" s="22"/>
      <c r="B507" s="39"/>
      <c r="C507" s="22"/>
      <c r="D507" s="22"/>
      <c r="E507" s="28"/>
      <c r="F507" s="106"/>
      <c r="G507" s="106"/>
    </row>
    <row r="508" spans="1:7" x14ac:dyDescent="0.25">
      <c r="A508" s="22"/>
      <c r="B508" s="39"/>
      <c r="C508" s="22"/>
      <c r="D508" s="22"/>
      <c r="E508" s="28"/>
      <c r="F508" s="106"/>
      <c r="G508" s="106"/>
    </row>
    <row r="509" spans="1:7" x14ac:dyDescent="0.25">
      <c r="A509" s="22"/>
      <c r="B509" s="39"/>
      <c r="C509" s="22"/>
      <c r="D509" s="22"/>
      <c r="E509" s="28"/>
      <c r="F509" s="106"/>
      <c r="G509" s="106"/>
    </row>
    <row r="510" spans="1:7" x14ac:dyDescent="0.25">
      <c r="A510" s="22"/>
      <c r="B510" s="39"/>
      <c r="C510" s="22"/>
      <c r="D510" s="22"/>
      <c r="E510" s="28"/>
      <c r="F510" s="106"/>
      <c r="G510" s="106"/>
    </row>
    <row r="511" spans="1:7" x14ac:dyDescent="0.25">
      <c r="A511" s="22"/>
      <c r="B511" s="39"/>
      <c r="C511" s="22"/>
      <c r="D511" s="22"/>
      <c r="E511" s="28"/>
      <c r="F511" s="106"/>
      <c r="G511" s="106"/>
    </row>
    <row r="512" spans="1:7" x14ac:dyDescent="0.25">
      <c r="A512" s="22"/>
      <c r="B512" s="39"/>
      <c r="C512" s="22"/>
      <c r="D512" s="22"/>
      <c r="E512" s="28"/>
      <c r="F512" s="106"/>
      <c r="G512" s="106"/>
    </row>
    <row r="513" spans="1:7" x14ac:dyDescent="0.25">
      <c r="A513" s="22"/>
      <c r="B513" s="39"/>
      <c r="C513" s="22"/>
      <c r="D513" s="22"/>
      <c r="E513" s="28"/>
      <c r="F513" s="106"/>
      <c r="G513" s="106"/>
    </row>
    <row r="514" spans="1:7" x14ac:dyDescent="0.25">
      <c r="A514" s="22"/>
      <c r="B514" s="39"/>
      <c r="C514" s="22"/>
      <c r="D514" s="22"/>
      <c r="E514" s="28"/>
      <c r="F514" s="106"/>
      <c r="G514" s="106"/>
    </row>
    <row r="515" spans="1:7" x14ac:dyDescent="0.25">
      <c r="A515" s="22"/>
      <c r="B515" s="39"/>
      <c r="C515" s="22"/>
      <c r="D515" s="22"/>
      <c r="E515" s="28"/>
      <c r="F515" s="28"/>
      <c r="G515" s="28"/>
    </row>
  </sheetData>
  <sheetProtection algorithmName="SHA-512" hashValue="z2+k70VNS+qeNBY99Rwm946P6bnHSOtLGxBxKh7C2LCTQxqOAhlS0h1RfQoaK4IR829DJt4fZjrW2lutS4yOSg==" saltValue="64lo2BxAnSZD3ur6s1j68w=="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3" type="noConversion"/>
  <hyperlinks>
    <hyperlink ref="E6:F6" r:id="rId1" display="RESPONSE DYNAMIC MONITORING REPORT" xr:uid="{00000000-0004-0000-1300-000000000000}"/>
    <hyperlink ref="G5" r:id="rId2" xr:uid="{00000000-0004-0000-1300-000001000000}"/>
    <hyperlink ref="B8:C8" location="'Temp. Optional COVID 19 impact'!B14" display="1.  Share of assets affected by payment holidays caused by COVID 19" xr:uid="{00000000-0004-0000-1300-000002000000}"/>
    <hyperlink ref="B9:C9" location="'Temp. Optional COVID 19 impact'!B19" display="2. Additional information on the cover pool section affected by payment holidays" xr:uid="{00000000-0004-0000-1300-000003000000}"/>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4"/>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5"/>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docMetadata/LabelInfo.xml><?xml version="1.0" encoding="utf-8"?>
<clbl:labelList xmlns:clbl="http://schemas.microsoft.com/office/2020/mipLabelMetadata">
  <clbl:label id="{2a761c37-f19c-4dfb-8dd2-47be415f8fae}"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15</vt:i4>
      </vt:variant>
    </vt:vector>
  </HeadingPairs>
  <TitlesOfParts>
    <vt:vector size="37"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2016-05-20T08:25:54Z</cp:lastPrinted>
  <dcterms:created xsi:type="dcterms:W3CDTF">2016-04-21T08:07:20Z</dcterms:created>
  <dcterms:modified xsi:type="dcterms:W3CDTF">2024-02-07T12:50:35Z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61c37-f19c-4dfb-8dd2-47be415f8fae_Enabled">
    <vt:lpwstr>true</vt:lpwstr>
  </property>
  <property fmtid="{D5CDD505-2E9C-101B-9397-08002B2CF9AE}" pid="3" name="MSIP_Label_2a761c37-f19c-4dfb-8dd2-47be415f8fae_SetDate">
    <vt:lpwstr>2022-10-14T13:23:01Z</vt:lpwstr>
  </property>
  <property fmtid="{D5CDD505-2E9C-101B-9397-08002B2CF9AE}" pid="4" name="MSIP_Label_2a761c37-f19c-4dfb-8dd2-47be415f8fae_Method">
    <vt:lpwstr>Privileged</vt:lpwstr>
  </property>
  <property fmtid="{D5CDD505-2E9C-101B-9397-08002B2CF9AE}" pid="5" name="MSIP_Label_2a761c37-f19c-4dfb-8dd2-47be415f8fae_Name">
    <vt:lpwstr>Confidential</vt:lpwstr>
  </property>
  <property fmtid="{D5CDD505-2E9C-101B-9397-08002B2CF9AE}" pid="6" name="MSIP_Label_2a761c37-f19c-4dfb-8dd2-47be415f8fae_SiteId">
    <vt:lpwstr>c7d1b6e9-1447-457b-9223-ac25df4941bf</vt:lpwstr>
  </property>
  <property fmtid="{D5CDD505-2E9C-101B-9397-08002B2CF9AE}" pid="7" name="MSIP_Label_2a761c37-f19c-4dfb-8dd2-47be415f8fae_ActionId">
    <vt:lpwstr>125a0a4c-3d09-41ac-aee4-4f3bf68476ac</vt:lpwstr>
  </property>
  <property fmtid="{D5CDD505-2E9C-101B-9397-08002B2CF9AE}" pid="8" name="MSIP_Label_2a761c37-f19c-4dfb-8dd2-47be415f8fae_ContentBits">
    <vt:lpwstr>0</vt:lpwstr>
  </property>
</Properties>
</file>