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fileSharing readOnlyRecommended="1"/>
  <workbookPr showInkAnnotation="0" codeName="ThisWorkbook"/>
  <mc:AlternateContent xmlns:mc="http://schemas.openxmlformats.org/markup-compatibility/2006">
    <mc:Choice Requires="x15">
      <x15ac:absPath xmlns:x15ac="http://schemas.microsoft.com/office/spreadsheetml/2010/11/ac" url="https://danskebankgroup.sharepoint.com/sites/SFB2024/Shared Documents/"/>
    </mc:Choice>
  </mc:AlternateContent>
  <xr:revisionPtr revIDLastSave="2" documentId="8_{D46951C6-5647-4D07-AAC2-E0E0032B92C5}" xr6:coauthVersionLast="47" xr6:coauthVersionMax="47" xr10:uidLastSave="{2A8E1C6C-659E-4AC0-BF24-EBCEF556E102}"/>
  <workbookProtection workbookAlgorithmName="SHA-512" workbookHashValue="tE65fn+R4tPI/1RhFv6cYGjOjhwC2WXaCRfcCsWaMACFMAmYy16FsDkoQcB7w8MPST4hhaI/zzlDU2BAFOUNqw==" workbookSaltValue="+amu8dmC6vZykXnJguMtyw==" workbookSpinCount="100000" lockStructure="1"/>
  <bookViews>
    <workbookView xWindow="-120" yWindow="-120" windowWidth="29040" windowHeight="15720" tabRatio="853" xr2:uid="{00000000-000D-0000-FFFF-FFFF00000000}"/>
    <workbookView xWindow="-38520" yWindow="-120" windowWidth="38640" windowHeight="21120" firstSheet="7" activeTab="2" xr2:uid="{96B05A33-3870-493D-9591-E7DAC2C87731}"/>
  </bookViews>
  <sheets>
    <sheet name="Table of contents" sheetId="34" r:id="rId1"/>
    <sheet name="Introduction" sheetId="72" r:id="rId2"/>
    <sheet name="Change log" sheetId="64" r:id="rId3"/>
    <sheet name="Nordic societies" sheetId="49" r:id="rId4"/>
    <sheet name="SASB Index" sheetId="58" r:id="rId5"/>
    <sheet name="SFDR PAI Indicators" sheetId="57" r:id="rId6"/>
    <sheet name="Sustainable finance" sheetId="35" r:id="rId7"/>
    <sheet name="Active ownership" sheetId="36" r:id="rId8"/>
    <sheet name="Breakdown of baseline changes" sheetId="69" r:id="rId9"/>
    <sheet name="Energy consumption" sheetId="8" r:id="rId10"/>
    <sheet name="Electricity consumption" sheetId="9" r:id="rId11"/>
    <sheet name="Heat consumption" sheetId="10" r:id="rId12"/>
    <sheet name="Road transport" sheetId="11" r:id="rId13"/>
    <sheet name="Air transport" sheetId="12" r:id="rId14"/>
    <sheet name="Paper consumption" sheetId="13" r:id="rId15"/>
    <sheet name="Carbon neutralisation" sheetId="5" r:id="rId16"/>
    <sheet name="Breakdown of indirect &amp; direct " sheetId="17" r:id="rId17"/>
    <sheet name="Other consumption" sheetId="41" r:id="rId18"/>
    <sheet name="Collective bargaining" sheetId="47" r:id="rId19"/>
    <sheet name="Conflict resolution" sheetId="48" r:id="rId20"/>
    <sheet name="Accessible finance" sheetId="19" r:id="rId21"/>
    <sheet name="Volunteering" sheetId="24" r:id="rId22"/>
    <sheet name="Employees" sheetId="25" r:id="rId23"/>
    <sheet name="Diversity, Equity and Inclusion" sheetId="31" r:id="rId24"/>
    <sheet name="Health and safety" sheetId="32" r:id="rId25"/>
    <sheet name="Management" sheetId="63" r:id="rId26"/>
    <sheet name="Training" sheetId="26" r:id="rId27"/>
    <sheet name="Danske Bank Policies" sheetId="66" r:id="rId28"/>
  </sheets>
  <externalReferences>
    <externalReference r:id="rId29"/>
  </externalReferences>
  <definedNames>
    <definedName name="_Col1_iNdEx_2">#REF!</definedName>
    <definedName name="_Col2_iNdEx_3">#REF!</definedName>
    <definedName name="_Col3_iNdEx_4">#REF!</definedName>
    <definedName name="_Col4_iNdEx_5">#REF!</definedName>
    <definedName name="_Col5_iNdEx_6">#REF!</definedName>
    <definedName name="_xlnm._FilterDatabase" localSheetId="20" hidden="1">'Accessible finance'!$H$3:$H$21</definedName>
    <definedName name="_xlnm._FilterDatabase" localSheetId="8" hidden="1">'Breakdown of baseline changes'!$A$5:$X$5</definedName>
    <definedName name="_xlnm._FilterDatabase" localSheetId="27" hidden="1">'Danske Bank Policies'!$B$8:$G$42</definedName>
    <definedName name="_xlnm._FilterDatabase" localSheetId="17" hidden="1">'Other consumption'!$A$5:$I$5</definedName>
    <definedName name="_Row0_TCol0_iNdEx_1">#REF!</definedName>
    <definedName name="_Row1_iNdEx_7">#REF!</definedName>
    <definedName name="_Row10_iNdEx_16">#REF!</definedName>
    <definedName name="_Row11_iNdEx_17">#REF!</definedName>
    <definedName name="_Row12_iNdEx_18">#REF!</definedName>
    <definedName name="_Row13_iNdEx_19">#REF!</definedName>
    <definedName name="_Row14_iNdEx_20">#REF!</definedName>
    <definedName name="_Row15_iNdEx_21">#REF!</definedName>
    <definedName name="_Row16_iNdEx_22">#REF!</definedName>
    <definedName name="_Row17_iNdEx_23">#REF!</definedName>
    <definedName name="_Row18_iNdEx_24">#REF!</definedName>
    <definedName name="_Row19_iNdEx_25">#REF!</definedName>
    <definedName name="_Row2_iNdEx_8">#REF!</definedName>
    <definedName name="_Row20_iNdEx_26">#REF!</definedName>
    <definedName name="_Row21_iNdEx_27">#REF!</definedName>
    <definedName name="_Row22_iNdEx_28">#REF!</definedName>
    <definedName name="_Row23_iNdEx_29">#REF!</definedName>
    <definedName name="_Row24_iNdEx_30">#REF!</definedName>
    <definedName name="_Row25_iNdEx_31">#REF!</definedName>
    <definedName name="_Row26_iNdEx_32">#REF!</definedName>
    <definedName name="_Row27_iNdEx_33">#REF!</definedName>
    <definedName name="_Row28_iNdEx_34">#REF!</definedName>
    <definedName name="_Row29_iNdEx_35">#REF!</definedName>
    <definedName name="_Row3_iNdEx_9">#REF!</definedName>
    <definedName name="_Row30_iNdEx_36">#REF!</definedName>
    <definedName name="_Row31_iNdEx_37">#REF!</definedName>
    <definedName name="_Row32_iNdEx_38">#REF!</definedName>
    <definedName name="_Row33_iNdEx_39">#REF!</definedName>
    <definedName name="_Row34_iNdEx_40">#REF!</definedName>
    <definedName name="_Row35_iNdEx_41">#REF!</definedName>
    <definedName name="_Row36_iNdEx_42">#REF!</definedName>
    <definedName name="_Row37_iNdEx_43">#REF!</definedName>
    <definedName name="_Row38_iNdEx_44">#REF!</definedName>
    <definedName name="_Row39_iNdEx_45">#REF!</definedName>
    <definedName name="_Row4_iNdEx_10">#REF!</definedName>
    <definedName name="_Row40_iNdEx_46">#REF!</definedName>
    <definedName name="_Row41_iNdEx_47">#REF!</definedName>
    <definedName name="_Row42_iNdEx_48">#REF!</definedName>
    <definedName name="_Row43_iNdEx_49">#REF!</definedName>
    <definedName name="_Row44_iNdEx_50">#REF!</definedName>
    <definedName name="_Row45_iNdEx_51">#REF!</definedName>
    <definedName name="_Row46_iNdEx_52">#REF!</definedName>
    <definedName name="_Row47_iNdEx_53">#REF!</definedName>
    <definedName name="_Row48_iNdEx_54">#REF!</definedName>
    <definedName name="_Row49_iNdEx_55">#REF!</definedName>
    <definedName name="_Row5_iNdEx_11">#REF!</definedName>
    <definedName name="_Row50_iNdEx_56">#REF!</definedName>
    <definedName name="_Row51_iNdEx_57">#REF!</definedName>
    <definedName name="_Row52_iNdEx_58">#REF!</definedName>
    <definedName name="_Row53_iNdEx_59">#REF!</definedName>
    <definedName name="_Row54_iNdEx_60">#REF!</definedName>
    <definedName name="_Row55_iNdEx_61">#REF!</definedName>
    <definedName name="_Row56_iNdEx_62">#REF!</definedName>
    <definedName name="_Row57_iNdEx_63">#REF!</definedName>
    <definedName name="_Row6_iNdEx_12">#REF!</definedName>
    <definedName name="_Row7_iNdEx_13">#REF!</definedName>
    <definedName name="_Row8_iNdEx_14">#REF!</definedName>
    <definedName name="_Row9_iNdEx_15">#REF!</definedName>
    <definedName name="Danske_Bank_in_Brief" localSheetId="8">#REF!</definedName>
    <definedName name="Danske_Bank_in_Brief" localSheetId="2">#REF!</definedName>
    <definedName name="Danske_Bank_in_Brief" localSheetId="18">#REF!</definedName>
    <definedName name="Danske_Bank_in_Brief" localSheetId="19">#REF!</definedName>
    <definedName name="Danske_Bank_in_Brief" localSheetId="27">#REF!</definedName>
    <definedName name="Danske_Bank_in_Brief" localSheetId="1">'Table of contents'!#REF!</definedName>
    <definedName name="Danske_Bank_in_Brief" localSheetId="25">#REF!</definedName>
    <definedName name="Danske_Bank_in_Brief" localSheetId="3">#REF!</definedName>
    <definedName name="Danske_Bank_in_Brief" localSheetId="4">'Table of contents'!#REF!</definedName>
    <definedName name="Danske_Bank_in_Brief" localSheetId="5">'Table of contents'!#REF!</definedName>
    <definedName name="Danske_Bank_in_Brief">'Table of contents'!#REF!</definedName>
    <definedName name="_xlnm.Print_Area" localSheetId="20">'Accessible finance'!$A$1:$H$26</definedName>
    <definedName name="_xlnm.Print_Area" localSheetId="7">'Active ownership'!$A$1:$H$25</definedName>
    <definedName name="_xlnm.Print_Area" localSheetId="13">'Air transport'!$A$1:$I$33</definedName>
    <definedName name="_xlnm.Print_Area" localSheetId="8">'Breakdown of baseline changes'!$A$1:$X$18</definedName>
    <definedName name="_xlnm.Print_Area" localSheetId="16">'Breakdown of indirect &amp; direct '!$A$1:$I$212</definedName>
    <definedName name="_xlnm.Print_Area" localSheetId="15">'Carbon neutralisation'!$A$1:$Q$47</definedName>
    <definedName name="_xlnm.Print_Area" localSheetId="2">'Change log'!$A$1:$N$7</definedName>
    <definedName name="_xlnm.Print_Area" localSheetId="18">'Collective bargaining'!$A$1:$W$35</definedName>
    <definedName name="_xlnm.Print_Area" localSheetId="19">'Conflict resolution'!$A$1:$U$42</definedName>
    <definedName name="_xlnm.Print_Area" localSheetId="27">'Danske Bank Policies'!$A$1:$H$42</definedName>
    <definedName name="_xlnm.Print_Area" localSheetId="23">'Diversity, Equity and Inclusion'!$A$1:$H$46</definedName>
    <definedName name="_xlnm.Print_Area" localSheetId="10">'Electricity consumption'!$A$1:$I$66</definedName>
    <definedName name="_xlnm.Print_Area" localSheetId="22">Employees!$A$1:$H$83</definedName>
    <definedName name="_xlnm.Print_Area" localSheetId="9">'Energy consumption'!$A$1:$I$89</definedName>
    <definedName name="_xlnm.Print_Area" localSheetId="24">'Health and safety'!$A$1:$H$24</definedName>
    <definedName name="_xlnm.Print_Area" localSheetId="11">'Heat consumption'!$A$1:$I$69</definedName>
    <definedName name="_xlnm.Print_Area" localSheetId="1">Introduction!$A$1:$E$7</definedName>
    <definedName name="_xlnm.Print_Area" localSheetId="25">Management!$A$1:$K$17</definedName>
    <definedName name="_xlnm.Print_Area" localSheetId="3">'Nordic societies'!$A$1:$Y$32</definedName>
    <definedName name="_xlnm.Print_Area" localSheetId="17">'Other consumption'!$A$1:$I$42</definedName>
    <definedName name="_xlnm.Print_Area" localSheetId="14">'Paper consumption'!$A$1:$I$30</definedName>
    <definedName name="_xlnm.Print_Area" localSheetId="12">'Road transport'!$A$1:$I$55</definedName>
    <definedName name="_xlnm.Print_Area" localSheetId="4">'SASB Index'!$A$1:$I$39</definedName>
    <definedName name="_xlnm.Print_Area" localSheetId="5">'SFDR PAI Indicators'!$A$1:$J$31</definedName>
    <definedName name="_xlnm.Print_Area" localSheetId="6">'Sustainable finance'!$A$1:$P$45</definedName>
    <definedName name="_xlnm.Print_Area" localSheetId="0">'Table of contents'!$A$3:$E$52</definedName>
    <definedName name="_xlnm.Print_Area" localSheetId="26">Training!$A$1:$H$17</definedName>
    <definedName name="_xlnm.Print_Area" localSheetId="21">Volunteering!$A$1:$H$15</definedName>
    <definedName name="SASS" localSheetId="8">#REF!</definedName>
    <definedName name="SASS" localSheetId="2">#REF!</definedName>
    <definedName name="SASS" localSheetId="27">#REF!</definedName>
    <definedName name="SASS" localSheetId="25">#REF!</definedName>
    <definedName name="SASS">'Table of contents'!#REF!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9" l="1"/>
  <c r="F23" i="57" l="1"/>
  <c r="G25" i="57"/>
  <c r="E12" i="57" l="1"/>
  <c r="E11" i="57"/>
  <c r="E10" i="57"/>
  <c r="F12" i="57"/>
  <c r="F13" i="57" s="1"/>
  <c r="F11" i="57"/>
  <c r="F10" i="57"/>
  <c r="C48" i="11"/>
  <c r="C63" i="10"/>
  <c r="C11" i="10"/>
  <c r="C39" i="10" s="1"/>
  <c r="E13" i="57" l="1"/>
  <c r="E16" i="57"/>
  <c r="F16" i="57"/>
  <c r="G16" i="57"/>
  <c r="E15" i="57"/>
  <c r="G15" i="57"/>
  <c r="F15" i="57"/>
  <c r="G23" i="57"/>
  <c r="E25" i="57"/>
  <c r="F25" i="57"/>
  <c r="H173" i="17"/>
  <c r="G173" i="17"/>
  <c r="F173" i="17"/>
  <c r="D173" i="17"/>
  <c r="D156" i="17"/>
  <c r="D155" i="17"/>
  <c r="D154" i="17"/>
  <c r="D153" i="17"/>
  <c r="D152" i="17"/>
  <c r="D151" i="17"/>
  <c r="D150" i="17"/>
  <c r="D149" i="17"/>
  <c r="D148" i="17"/>
  <c r="H147" i="17"/>
  <c r="G147" i="17"/>
  <c r="F147" i="17"/>
  <c r="E147" i="17"/>
  <c r="G12" i="57"/>
  <c r="F53" i="17"/>
  <c r="G11" i="57"/>
  <c r="H13" i="17"/>
  <c r="G13" i="17"/>
  <c r="F13" i="17"/>
  <c r="E13" i="17"/>
  <c r="G10" i="57" s="1"/>
  <c r="H24" i="5"/>
  <c r="E14" i="57" l="1"/>
  <c r="G13" i="57"/>
  <c r="D147" i="17"/>
  <c r="G14" i="57"/>
  <c r="F14" i="57"/>
  <c r="E86" i="25" l="1"/>
  <c r="F86" i="25"/>
  <c r="G86" i="25"/>
</calcChain>
</file>

<file path=xl/sharedStrings.xml><?xml version="1.0" encoding="utf-8"?>
<sst xmlns="http://schemas.openxmlformats.org/spreadsheetml/2006/main" count="1890" uniqueCount="658">
  <si>
    <t>Sustainability Fact Book 2024</t>
  </si>
  <si>
    <t>INTRODUCTION</t>
  </si>
  <si>
    <t>SOCIAL</t>
  </si>
  <si>
    <t>Introduction</t>
  </si>
  <si>
    <t>Collective bargaining</t>
  </si>
  <si>
    <t>Change log</t>
  </si>
  <si>
    <t>Conflict resolution</t>
  </si>
  <si>
    <t>Nordic societies</t>
  </si>
  <si>
    <t>Accessible finance</t>
  </si>
  <si>
    <t>Sustainability Accounting Standards Board Index (SASB Index)</t>
  </si>
  <si>
    <t>Volunteering</t>
  </si>
  <si>
    <t>Sustainable Finance Disclosure Regulation mandatory Principal Adverse Impact Indicators (SFDR PAI Indicators)</t>
  </si>
  <si>
    <t>Employees</t>
  </si>
  <si>
    <t>Diversity, Equity and Inclusion</t>
  </si>
  <si>
    <t>SUSTAINABLE FINANCE</t>
  </si>
  <si>
    <t>Health and safety</t>
  </si>
  <si>
    <t>Sustainable finance</t>
  </si>
  <si>
    <t>Active ownership</t>
  </si>
  <si>
    <t>GOVERNANCE</t>
  </si>
  <si>
    <t>Management</t>
  </si>
  <si>
    <t>ENVIRONMENT</t>
  </si>
  <si>
    <t>Training</t>
  </si>
  <si>
    <t>Breakdown of baseline changes</t>
  </si>
  <si>
    <t>Danske Bank Policies</t>
  </si>
  <si>
    <t>Energy consumption</t>
  </si>
  <si>
    <t>Electricity consumption</t>
  </si>
  <si>
    <t>Heat consumption</t>
  </si>
  <si>
    <t>Road transport</t>
  </si>
  <si>
    <t>Air transport</t>
  </si>
  <si>
    <t>Paper consumption</t>
  </si>
  <si>
    <t>Carbon neutralisation</t>
  </si>
  <si>
    <r>
      <t>Breakdown of indirect and direct CO</t>
    </r>
    <r>
      <rPr>
        <u/>
        <vertAlign val="subscript"/>
        <sz val="11"/>
        <color theme="10"/>
        <rFont val="DanskeLight"/>
      </rPr>
      <t>2</t>
    </r>
    <r>
      <rPr>
        <u/>
        <sz val="11"/>
        <color theme="10"/>
        <rFont val="DanskeLight"/>
      </rPr>
      <t>e emissions</t>
    </r>
  </si>
  <si>
    <t>Other consumption</t>
  </si>
  <si>
    <t>Disclaimer:</t>
  </si>
  <si>
    <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personal customers in the UK or any person in the US. Danske Bank is authorised by the Danish Financial Supervisory Authority (Finanstilsynet) and subject to limited regulation by the Financial Conduct Authority and the Prudential Regulation Authority for the conduct of business in the UK. Details on the extent of our regulation by the Financial Conduct Authority and the Prudential Regulation Authority are available from us on request. Member of the London Stock Exchange. 
Copyright © 2025 Danske Bank A/S. All rights reserved. This publication is protected by copyright and may not be reproduced in whole or in part without permission.</t>
  </si>
  <si>
    <t>For further information:</t>
  </si>
  <si>
    <t>Danske Bank Group Sustainability 
DK-1577 København V, Denmark
Email — sustainability@danskebank.com</t>
  </si>
  <si>
    <t>The Sustainability Fact Book aims to increase transparency and provide our stakeholders with relevant information and data about Danske Bank’s sustainability performance.
How to read this report:
• The Sustainability Fact Book 2024 includes environmental, social and governance (ESG) data and information based on stakeholder interest and demand.
• When available, five-year historical data is reported (otherwise marked with -). Environmental data has been reported starting from 2019, as 2019 serves as the target baseline. Older historical data (since 2009, when available) can be found in Danske Bank's previous Sustainability Fact Books, available at https://danskebank.com/sustainability/publications-and-policies. 
• Because reporting principles are reviewed and updated on an ongoing basis year by year, accounting inconsistency may exist when comparing historical data.
• Minor differences as a result of rounding may exist in some historical data when this data is compared against previously published data.
• GDPR compliance has had implications for certain types of employee data, so caution should be exercised if making direct comparisons.
• Some selected data points are no longer reported due to changed accounting and reporting procedures and/or the closure of activities.
• Selected data in the Sustainability Fact Book 2024 has been verified by a third party. For further details on our reporting principles for ESG data included in the statutory Sustainability Statement, please refer to the Sustainability Statement in Danske Bank's Annual Report 2024.</t>
  </si>
  <si>
    <t>Date</t>
  </si>
  <si>
    <t>Changes and/or additions</t>
  </si>
  <si>
    <t>Link to sheet</t>
  </si>
  <si>
    <t>Since 1871, Danske Bank has been creating opportunities and helping people and businesses realise their potential and ambitions – and we have evolved in tandem with the societies around us. In an international context, the Nordic societies (Denmark, Finland, the Faroe Islands, Iceland, Norway and Sweden) are outliers from a sustainability perspective due to their relatively advanced position in this field. One particular reason for this is that these countries have extensive regulation of their labour markets, pension systems, social security, unemployment benefits, wage negotiation schemes, health insurance and education. This extensive regulation creates common rules that apply to all parties in society. This means that there are often mandatory requirements unrelated to a specific business that are nonetheless adhered to by all businesses. Because laws and regulations typically do not form part of corporate disclosure, the true nature of commitments remains unnoticed in ESG analyses of businesses.
The Nordic Council – the Nordic Council of Ministers is an organisation that serves to coordinate policies across the Nordic region. The council has a website that provides updated information on how Nordic societies function in all aspects of social life and on what to expect in terms of rights and obligations. This information source provides easy-to-use and up-to-date information on how Nordic societies function. Danske Bank is under obligation to follow applicable laws, rules, regulations and customs in its core markets. In general, how we fulfil such systemic requirements is not a disclosure item in our external reporting. Consequently, understanding how the Nordic societies are governed when assessing the performance of the Danske Bank Group is highly relevant. The following link directs to a website where this information is provided:</t>
  </si>
  <si>
    <t>norden.org/en</t>
  </si>
  <si>
    <t>With regard to property and construction, all Nordic countries operate in extensive regulatory frameworks that stipulate how to design, plan and construct real estate property. Such regulation typically addresses accessibility requirements (ensuring access for people with disabilities), indoor climate and ventilation, energy consumption, insulation and technical requirements that ensure the technical life expectancy of a building. Such requirements apply to new constructions and to renovation work or for properties purposed to operate activities directed at the public – for instance commercial services or public services. 
Regulation applies across the board, including to Danske Bank in its role as an employer and in its role as a provider of financial services. The regulatory context in which businesses operate is paramount, not only for understanding a business’s societal commitment but also when valuing real estate property. A selection of related links is provided below (some websites are available in local language only).</t>
  </si>
  <si>
    <t>Denmark</t>
  </si>
  <si>
    <t>på dansk</t>
  </si>
  <si>
    <t>trafikstyrelsen.dk</t>
  </si>
  <si>
    <t>bygst.dk</t>
  </si>
  <si>
    <t>bsf.dk</t>
  </si>
  <si>
    <t>in English</t>
  </si>
  <si>
    <t>en.trafikstyrelsen.dk</t>
  </si>
  <si>
    <t>en.bygst.dk</t>
  </si>
  <si>
    <t>Finland</t>
  </si>
  <si>
    <t>Suomen kielellä</t>
  </si>
  <si>
    <t>ym.fi</t>
  </si>
  <si>
    <t>ym.fi/sv</t>
  </si>
  <si>
    <t>ym.fi/en</t>
  </si>
  <si>
    <t>Norway</t>
  </si>
  <si>
    <t>paa norsk</t>
  </si>
  <si>
    <t>dibk.no</t>
  </si>
  <si>
    <t>dibk.no/regelverk</t>
  </si>
  <si>
    <t>n/a</t>
  </si>
  <si>
    <t>Sweden</t>
  </si>
  <si>
    <t>på svenska</t>
  </si>
  <si>
    <t>boverket.se</t>
  </si>
  <si>
    <t>boverket.se/en</t>
  </si>
  <si>
    <t xml:space="preserve">  Sustainability Accounting Standards Board Index - Commercial Banks Standard</t>
  </si>
  <si>
    <t>The Sustainability Accounting Standards Board (SASB) index provides references on where to find relevant information in Danske Bank’s current 2024 disclosures applied in the SASB's industry-specific standard for commercial banks.
We cannot guarantee the accuracy, completeness, reasonableness or sufficiency of the information in relation to the SASB reporting standard. We solely confirm that references from the SASB index to reports and websites have been made to the best of our ability and that no information has knowingly been misstated or omitted. No new or additional information that has not been previously disclosed is provided in the SASB cross-reference table.
Reference list:
- Annual Report 2024 (AR)
- Sustainability Statement (part of of Annual Report 2024) (SS)
- Risk Management 2024 (RM)
- Sustainability Fact Book 2024 (SFB)
- Fact Book Q4 2024 (Q4 FB)</t>
  </si>
  <si>
    <t>Topic</t>
  </si>
  <si>
    <t>Accounting metric</t>
  </si>
  <si>
    <t>Reference</t>
  </si>
  <si>
    <t>SASB code</t>
  </si>
  <si>
    <t>Comment</t>
  </si>
  <si>
    <t>Data Security</t>
  </si>
  <si>
    <t>(1) Number of data breaches, (2) percentage involving personally identifiable information (PII), (3) number of account holders affected</t>
  </si>
  <si>
    <t>Data is currently not reported</t>
  </si>
  <si>
    <t>FN-CB-230a.1</t>
  </si>
  <si>
    <t>We will consider whether inclusion in future reporting would be relevant.</t>
  </si>
  <si>
    <t>Description of approach to identifying and addressing data security risks</t>
  </si>
  <si>
    <t>RM: Information technology and security risk management; Data risk management</t>
  </si>
  <si>
    <t>FN-CB-230a.2</t>
  </si>
  <si>
    <t>Financial Inclusion and Capacity Building</t>
  </si>
  <si>
    <t>(1) Number and (2) amount of loans outstanding qualified to programmes designed to promote small business and community development</t>
  </si>
  <si>
    <t>Not applicable for Danske Bank to report on</t>
  </si>
  <si>
    <t>FN-CB-240a.1</t>
  </si>
  <si>
    <t>The metric was omitted based on the lack of applicability Nordic markets.</t>
  </si>
  <si>
    <t>(1) Number and (2) amount of past due and nonaccrual loans qualified to programmes designed to promote small business and community development</t>
  </si>
  <si>
    <t>FN-CB-240a.2</t>
  </si>
  <si>
    <t>Number of no-cost retail current accounts provided to previously unbanked or underbanked customers</t>
  </si>
  <si>
    <t>FN-CB-240a.3</t>
  </si>
  <si>
    <t>The metric was omitted based on the lack of applicability in the Nordic countries.</t>
  </si>
  <si>
    <t>Number of participants in financial literacy initiatives for unbanked, underbanked or underserved customers *</t>
  </si>
  <si>
    <t>FN-CB-240a.4</t>
  </si>
  <si>
    <t>The metric was omitted based on the lack of applicability for the Nordic markets.</t>
  </si>
  <si>
    <t>Incorporation of Environmental, Social, and Governance Factors in Credit Analysis</t>
  </si>
  <si>
    <t>Commercial and industrial credit exposure, by industry</t>
  </si>
  <si>
    <t>RM: Pillar III ESG Disclosures Templates 1-10</t>
  </si>
  <si>
    <t>FN-CB-410a.1</t>
  </si>
  <si>
    <t>As a European bank, Danske Bank references The Statistical Classification of Economic Activities in the European Community (NACE) for classifying counterparties. We do not use North American Industry Classification System (NAICS).</t>
  </si>
  <si>
    <t>Description of approach to incorporation of environmental, social, and governance (ESG) factors in credit analysis</t>
  </si>
  <si>
    <t>RM: Sustainability risk
SS: Climate-related risks and resilience analysis</t>
  </si>
  <si>
    <t>FN-CB-410a.2</t>
  </si>
  <si>
    <t xml:space="preserve">We do not disclose on project finance separately.  Also, information about climate-related risks and resilience analysis can be found as part of our Sustainability Statement in Danske Bank's Annual Report 2024. </t>
  </si>
  <si>
    <t>Business Ethics</t>
  </si>
  <si>
    <t>Total amount of monetary losses as a result of legal proceedings associated with fraud, insider trading, anti-trust, anti-competitive behaviour, market manipulation, malpractice, or other related financial industry laws or regulations</t>
  </si>
  <si>
    <t>AR: Note G27c: Guarentees, commitments and contigents liabilities; Note G24b: Other assets and other liabilities, additional provisions made for regulatory and legal proceedings</t>
  </si>
  <si>
    <t>FN-CB-510a.1</t>
  </si>
  <si>
    <t xml:space="preserve">See note G24 for the provisions for Regulatory and Legal proceeding accrued in 2024. See G27 for contingent liabilities that do not fulfil the criteria of a provision.  </t>
  </si>
  <si>
    <t>Description of whistleblower policies and procedures</t>
  </si>
  <si>
    <r>
      <rPr>
        <sz val="11"/>
        <color theme="1"/>
        <rFont val="DanskeLight"/>
      </rPr>
      <t xml:space="preserve">SS: Share Your Concern and Whistleblowing System
</t>
    </r>
    <r>
      <rPr>
        <u/>
        <sz val="11"/>
        <color theme="1"/>
        <rFont val="DanskeLight"/>
      </rPr>
      <t xml:space="preserve">
</t>
    </r>
    <r>
      <rPr>
        <sz val="11"/>
        <color theme="1"/>
        <rFont val="DanskeLight"/>
      </rPr>
      <t xml:space="preserve">Find our Whistleblowing Policy at </t>
    </r>
    <r>
      <rPr>
        <u/>
        <sz val="11"/>
        <color rgb="FF0069FA"/>
        <rFont val="DanskeLight"/>
      </rPr>
      <t>www.danskebank.com/about-us/corporate-governance/compliance</t>
    </r>
  </si>
  <si>
    <t>FN-CB-510a.2</t>
  </si>
  <si>
    <t>Information about Danske Bank's whistleblowing system can be found as part of our Sustainability Statement in Danske Bank's Annual Report 2024.</t>
  </si>
  <si>
    <t>Systemic Risk Management</t>
  </si>
  <si>
    <t>Global Systemically Important Bank (G-SIB) score, by category</t>
  </si>
  <si>
    <r>
      <t xml:space="preserve">Find information on indicators for assessing systemically important bank at </t>
    </r>
    <r>
      <rPr>
        <u/>
        <sz val="11"/>
        <color rgb="FF0069FA"/>
        <rFont val="DanskeLight"/>
      </rPr>
      <t>www.danskebank.com/investor-relations/regulation</t>
    </r>
  </si>
  <si>
    <t>FN-CB-550a.1</t>
  </si>
  <si>
    <t>We are not G-SIB but a national Systemically Important Financial Institution (SIFI), which triggers a range of additional requirements.</t>
  </si>
  <si>
    <t>Description of approach to incorporation of results of mandatory and voluntary stress tests into capital adequacy planning, long-term corporate strategy, and other business activities</t>
  </si>
  <si>
    <t>AR: Capital and liquidity management
RM: Sustainability and credit risk; Capital risk management; Credit Risk Management Stress Testing; Pillar III Templates 1-10</t>
  </si>
  <si>
    <t>FN-CB-550a.2</t>
  </si>
  <si>
    <t>Danske Bank is required to maintain pillar II add-ons related to governance factors. Further stress testing requirements expected for E &amp; S factors for capital adequacy planning purposes.</t>
  </si>
  <si>
    <r>
      <t xml:space="preserve">Access our report on Additional Pillar III disclosure at </t>
    </r>
    <r>
      <rPr>
        <u/>
        <sz val="11"/>
        <color rgb="FF0069FA"/>
        <rFont val="DanskeLight"/>
      </rPr>
      <t>www.danskebank.com/investor-relations/reports</t>
    </r>
  </si>
  <si>
    <r>
      <t xml:space="preserve">Find our separate report on ICAAP report at </t>
    </r>
    <r>
      <rPr>
        <u/>
        <sz val="11"/>
        <color rgb="FF0069FA"/>
        <rFont val="DanskeLight"/>
      </rPr>
      <t>www.danskebank.com/investor-relations/reports</t>
    </r>
  </si>
  <si>
    <t>Activity metric</t>
  </si>
  <si>
    <t>(1) Number and (2) value of checking and savings accounts by
segment: (a) personal and (b) small business</t>
  </si>
  <si>
    <t>Q4 FB: Personal Customers, income statement; Business Customers, income statement</t>
  </si>
  <si>
    <t>FN-CB-000.A</t>
  </si>
  <si>
    <t>(1) Number and (2) value of loans by segment: (a) personal, (b)
small business, and (c) corporate</t>
  </si>
  <si>
    <t xml:space="preserve">Q4 FB: Personal Customers, credit exposure; Business Customers, credit exposure; Large Corporates &amp; Institutions, credit exposure                </t>
  </si>
  <si>
    <t>Find the most recent reports here.</t>
  </si>
  <si>
    <t>Sustainable Finance Disclosure Regulation - Principal Adverse Impact Indicators</t>
  </si>
  <si>
    <r>
      <rPr>
        <sz val="11"/>
        <color theme="1"/>
        <rFont val="DanskeLight"/>
      </rPr>
      <t xml:space="preserve">We report on relevant mandatory Principal Adverse Impact (PAI) indicators included in the EU's Sustainable Financial Disclosure Regulation (SFDR). The data covers Danske Bank's own operations only. Danske Bank's Statement on principal adverse impacts of investment decisions on sustainability factors can be found at </t>
    </r>
    <r>
      <rPr>
        <u/>
        <sz val="11"/>
        <color theme="10"/>
        <rFont val="DanskeLight"/>
      </rPr>
      <t xml:space="preserve"> www.danskebank.com/sustainability/publications-and-policies.</t>
    </r>
  </si>
  <si>
    <t>Area</t>
  </si>
  <si>
    <t xml:space="preserve">Topic </t>
  </si>
  <si>
    <t>Unit</t>
  </si>
  <si>
    <t>Environmental</t>
  </si>
  <si>
    <t>GHG emissions</t>
  </si>
  <si>
    <t>GHG Emissions</t>
  </si>
  <si>
    <t>Scope 1</t>
  </si>
  <si>
    <t>tonnes</t>
  </si>
  <si>
    <t>Scope 2</t>
  </si>
  <si>
    <t>Market-based</t>
  </si>
  <si>
    <t>Scope 3</t>
  </si>
  <si>
    <t>Paper consumption, business travel, working from home</t>
  </si>
  <si>
    <t>Total GHG</t>
  </si>
  <si>
    <t>Share of non-renewable energy</t>
  </si>
  <si>
    <t xml:space="preserve">Renewable energy use </t>
  </si>
  <si>
    <t>MWh</t>
  </si>
  <si>
    <t>Percentage renewable energy consumed</t>
  </si>
  <si>
    <t>%</t>
  </si>
  <si>
    <t>Related to own consumption (scope 1 and 2)</t>
  </si>
  <si>
    <t xml:space="preserve">Energy consumption intensity per high impact climate sector </t>
  </si>
  <si>
    <t>Total Energy Consumption</t>
  </si>
  <si>
    <r>
      <rPr>
        <sz val="11"/>
        <color theme="1"/>
        <rFont val="DanskeLight"/>
      </rPr>
      <t>Total Revenue</t>
    </r>
    <r>
      <rPr>
        <vertAlign val="superscript"/>
        <sz val="11"/>
        <color theme="1"/>
        <rFont val="DanskeLight"/>
      </rPr>
      <t>1</t>
    </r>
  </si>
  <si>
    <t>See comment</t>
  </si>
  <si>
    <t>billion DKK</t>
  </si>
  <si>
    <t xml:space="preserve">See "Profit before tax" in Danske Bank Annual Report 2024: Financial highlights - Danske Bank Group: Income statement </t>
  </si>
  <si>
    <t>Biodiversity</t>
  </si>
  <si>
    <t>Activities negatively affecting biodiversity-sensitive areas</t>
  </si>
  <si>
    <t>Number of sites environmentally sensitive areas</t>
  </si>
  <si>
    <t>number</t>
  </si>
  <si>
    <t>Water</t>
  </si>
  <si>
    <t>Emissions to water</t>
  </si>
  <si>
    <t>Total water discharged</t>
  </si>
  <si>
    <r>
      <t>m</t>
    </r>
    <r>
      <rPr>
        <vertAlign val="superscript"/>
        <sz val="11"/>
        <color theme="1"/>
        <rFont val="DanskeLight"/>
      </rPr>
      <t>3</t>
    </r>
  </si>
  <si>
    <t>No discharges to water except for hygiene water</t>
  </si>
  <si>
    <t xml:space="preserve">Water stress exposure percentage </t>
  </si>
  <si>
    <t>No data, and not material for a bank to measure</t>
  </si>
  <si>
    <t>Waste</t>
  </si>
  <si>
    <t>Hazardous waste ratio</t>
  </si>
  <si>
    <t>Hazardous waste</t>
  </si>
  <si>
    <t>Social and Employee, respect for human rights, anti-corruption and anti-bribery matters</t>
  </si>
  <si>
    <t>Social and employee matters</t>
  </si>
  <si>
    <t>Unadjusted gender pay gap</t>
  </si>
  <si>
    <r>
      <t>Mean Gender Pay Gap</t>
    </r>
    <r>
      <rPr>
        <vertAlign val="superscript"/>
        <sz val="11"/>
        <color theme="1"/>
        <rFont val="DanskeLight"/>
      </rPr>
      <t>1</t>
    </r>
  </si>
  <si>
    <t>Median Gender Pay Gap</t>
  </si>
  <si>
    <t>Policies to monitor compliance with the UNGC principles or OECD Guidelines for Multinational Enterprises</t>
  </si>
  <si>
    <t>UN Global Compact signatory</t>
  </si>
  <si>
    <t>yes</t>
  </si>
  <si>
    <t>yes/no</t>
  </si>
  <si>
    <t xml:space="preserve">Board gender diversity </t>
  </si>
  <si>
    <r>
      <t xml:space="preserve">% Women on the Board of Directors </t>
    </r>
    <r>
      <rPr>
        <vertAlign val="superscript"/>
        <sz val="11"/>
        <color theme="1"/>
        <rFont val="DanskeLight"/>
      </rPr>
      <t>1</t>
    </r>
  </si>
  <si>
    <t>Elected at the Annual General Meeting. 50% women on the Board of Directors if employee-elected members are also included.</t>
  </si>
  <si>
    <r>
      <rPr>
        <vertAlign val="superscript"/>
        <sz val="10"/>
        <color theme="1"/>
        <rFont val="DanskeLight"/>
      </rPr>
      <t xml:space="preserve">1 </t>
    </r>
    <r>
      <rPr>
        <sz val="10"/>
        <color theme="1"/>
        <rFont val="DanskeLight"/>
      </rPr>
      <t>Verified by third party.</t>
    </r>
  </si>
  <si>
    <t xml:space="preserve">  Sustainable finance</t>
  </si>
  <si>
    <t>Green bonds issued by Danske Bank (DB) (DKK billions)</t>
  </si>
  <si>
    <t>Green bonds issued by Realkredit Danmark (RD) (DKK billions)</t>
  </si>
  <si>
    <r>
      <t xml:space="preserve">Bloomberg League table share of arranged Sustainable Bonds (DKK billions) </t>
    </r>
    <r>
      <rPr>
        <vertAlign val="superscript"/>
        <sz val="11"/>
        <color theme="1"/>
        <rFont val="DanskeLight"/>
      </rPr>
      <t>1,2</t>
    </r>
  </si>
  <si>
    <r>
      <rPr>
        <vertAlign val="superscript"/>
        <sz val="10"/>
        <color theme="1"/>
        <rFont val="DanskeLight"/>
      </rPr>
      <t>1</t>
    </r>
    <r>
      <rPr>
        <sz val="10"/>
        <color theme="1"/>
        <rFont val="DanskeLight"/>
      </rPr>
      <t xml:space="preserve"> Sustainable bonds comprise green bonds, social bonds, sustainability bonds and sustainability-linked bonds.</t>
    </r>
  </si>
  <si>
    <r>
      <t xml:space="preserve">2 </t>
    </r>
    <r>
      <rPr>
        <sz val="10"/>
        <color theme="1"/>
        <rFont val="DanskeLight"/>
      </rPr>
      <t>The data for 2020-2023 has been restated due to the inclusion of sustainability-linked bonds</t>
    </r>
    <r>
      <rPr>
        <vertAlign val="superscript"/>
        <sz val="10"/>
        <color theme="1"/>
        <rFont val="DanskeLight"/>
      </rPr>
      <t>.</t>
    </r>
  </si>
  <si>
    <t>Green loans granted to customers in DB (DKK billions)</t>
  </si>
  <si>
    <t>Green loans granted to customers in RD (DKK billions)</t>
  </si>
  <si>
    <t>Investments in the green transition by Danica (DKK billions)</t>
  </si>
  <si>
    <r>
      <t xml:space="preserve">AuM in ESG funds (Article 8) (DKK billions) </t>
    </r>
    <r>
      <rPr>
        <vertAlign val="superscript"/>
        <sz val="11"/>
        <color theme="1"/>
        <rFont val="DanskeLight"/>
      </rPr>
      <t>1, 2</t>
    </r>
  </si>
  <si>
    <t>-</t>
  </si>
  <si>
    <r>
      <rPr>
        <vertAlign val="superscript"/>
        <sz val="10"/>
        <color theme="1"/>
        <rFont val="DanskeLight"/>
      </rPr>
      <t xml:space="preserve">1 </t>
    </r>
    <r>
      <rPr>
        <sz val="10"/>
        <color theme="1"/>
        <rFont val="DanskeLight"/>
      </rPr>
      <t>In 2021, the category 'Danske Invest Global Sustainable Future' was replaced by 'AuM in ESG funds (Article 8)' and 'AuM in funds with sustainability objective (Article 9)'.</t>
    </r>
  </si>
  <si>
    <r>
      <rPr>
        <vertAlign val="superscript"/>
        <sz val="10"/>
        <color theme="1"/>
        <rFont val="DanskeLight"/>
      </rPr>
      <t xml:space="preserve">2 </t>
    </r>
    <r>
      <rPr>
        <sz val="10"/>
        <color theme="1"/>
        <rFont val="DanskeLight"/>
      </rPr>
      <t>Data for 2020-2022 are verified by third party.</t>
    </r>
  </si>
  <si>
    <r>
      <t>AuM in funds with sustainability objective (Article 9) (DKK billions)</t>
    </r>
    <r>
      <rPr>
        <vertAlign val="superscript"/>
        <sz val="11"/>
        <color theme="1"/>
        <rFont val="DanskeLight"/>
      </rPr>
      <t>1,2</t>
    </r>
  </si>
  <si>
    <r>
      <rPr>
        <vertAlign val="superscript"/>
        <sz val="10"/>
        <color theme="1"/>
        <rFont val="DanskeLight"/>
      </rPr>
      <t xml:space="preserve">1 </t>
    </r>
    <r>
      <rPr>
        <sz val="10"/>
        <color theme="1"/>
        <rFont val="DanskeLight"/>
      </rPr>
      <t>In 2021, the category 'Danske Invest Global Sustainable Future' has been replaced by 'AuM in ESG funds (Article 8)' and 'AuM in funds with sustainability objective (Article 9)'.</t>
    </r>
  </si>
  <si>
    <r>
      <rPr>
        <vertAlign val="superscript"/>
        <sz val="10"/>
        <color theme="1"/>
        <rFont val="DanskeLight"/>
      </rPr>
      <t xml:space="preserve">2 </t>
    </r>
    <r>
      <rPr>
        <sz val="10"/>
        <color theme="1"/>
        <rFont val="DanskeLight"/>
      </rPr>
      <t>Data for 2020-2023 are verified by third party.</t>
    </r>
  </si>
  <si>
    <t xml:space="preserve">  Sustainable finance: Active ownership</t>
  </si>
  <si>
    <r>
      <t xml:space="preserve">Total Assets under Management (DKK billions) </t>
    </r>
    <r>
      <rPr>
        <vertAlign val="superscript"/>
        <sz val="11"/>
        <color theme="1"/>
        <rFont val="DanskeLight"/>
      </rPr>
      <t>1</t>
    </r>
  </si>
  <si>
    <r>
      <rPr>
        <vertAlign val="superscript"/>
        <sz val="10"/>
        <color theme="1"/>
        <rFont val="DanskeLight"/>
      </rPr>
      <t xml:space="preserve">1 </t>
    </r>
    <r>
      <rPr>
        <sz val="10"/>
        <color theme="1"/>
        <rFont val="DanskeLight"/>
      </rPr>
      <t>The data for 2023 has been restated.</t>
    </r>
  </si>
  <si>
    <r>
      <t>Total number of ESG dialogues</t>
    </r>
    <r>
      <rPr>
        <vertAlign val="superscript"/>
        <sz val="11"/>
        <color theme="1"/>
        <rFont val="DanskeLight"/>
      </rPr>
      <t xml:space="preserve"> 1</t>
    </r>
  </si>
  <si>
    <r>
      <rPr>
        <vertAlign val="superscript"/>
        <sz val="10"/>
        <color theme="1"/>
        <rFont val="DanskeLight"/>
      </rPr>
      <t xml:space="preserve">1 </t>
    </r>
    <r>
      <rPr>
        <sz val="10"/>
        <color theme="1"/>
        <rFont val="DanskeLight"/>
      </rPr>
      <t>The data includes Group data, i.e. Danica and Danske Invest.</t>
    </r>
  </si>
  <si>
    <r>
      <t>Total number of companies we have had dialogues with</t>
    </r>
    <r>
      <rPr>
        <vertAlign val="superscript"/>
        <sz val="11"/>
        <color theme="1"/>
        <rFont val="DanskeLight"/>
      </rPr>
      <t xml:space="preserve"> 1</t>
    </r>
  </si>
  <si>
    <r>
      <t xml:space="preserve">Total number of proposals </t>
    </r>
    <r>
      <rPr>
        <vertAlign val="superscript"/>
        <sz val="11"/>
        <color theme="1"/>
        <rFont val="DanskeLight"/>
      </rPr>
      <t>1</t>
    </r>
  </si>
  <si>
    <r>
      <t>Total number of general meetings</t>
    </r>
    <r>
      <rPr>
        <vertAlign val="superscript"/>
        <sz val="11"/>
        <color theme="1"/>
        <rFont val="DanskeLight"/>
      </rPr>
      <t xml:space="preserve"> 1</t>
    </r>
  </si>
  <si>
    <t>Environment: Breakdown of historical baseline changes</t>
  </si>
  <si>
    <t>Change</t>
  </si>
  <si>
    <t>Changed</t>
  </si>
  <si>
    <t>Version</t>
  </si>
  <si>
    <t>Restatement of our baseline for own operations emissions (scope 1, 2, and current scope 3) to enhance the accuracy of the 'Scope 3.6 business travel by air' model.</t>
  </si>
  <si>
    <t>Addition of emissions from employee benefit cars - Denmark. 
Restructure of emissions from business travel incorrectly reported in scope 1, moved to scope 3. 
Correction of emissions factor for district heating in Denmark</t>
  </si>
  <si>
    <t>0.2</t>
  </si>
  <si>
    <t>Addition of emissions from working from home</t>
  </si>
  <si>
    <t>0.1</t>
  </si>
  <si>
    <t>First reported</t>
  </si>
  <si>
    <t>N/A</t>
  </si>
  <si>
    <t>0.0</t>
  </si>
  <si>
    <t>Environment: Energy consumption</t>
  </si>
  <si>
    <t>Energy consumption of the Danske Bank Group – all data is reported from Q4-Q3 and covers our main operations in Denmark, Finland, Sweden, Norway, Northern Ireland, Ireland, Lithuania and India.</t>
  </si>
  <si>
    <t>The Danske Bank Group sold its operations in India in 2023. Therefore, no data is available for India for 2024 and onwards.</t>
  </si>
  <si>
    <t xml:space="preserve">Floor area — square metres occupied (average) </t>
  </si>
  <si>
    <t>Total</t>
  </si>
  <si>
    <t>Northern Ireland</t>
  </si>
  <si>
    <t>Ireland</t>
  </si>
  <si>
    <t>Lithuania</t>
  </si>
  <si>
    <t>India</t>
  </si>
  <si>
    <r>
      <t xml:space="preserve">Number of FTEs </t>
    </r>
    <r>
      <rPr>
        <vertAlign val="superscript"/>
        <sz val="11"/>
        <color theme="1"/>
        <rFont val="DanskeLight"/>
      </rPr>
      <t>1,2</t>
    </r>
  </si>
  <si>
    <t>Estimated countries</t>
  </si>
  <si>
    <r>
      <rPr>
        <vertAlign val="superscript"/>
        <sz val="10"/>
        <color theme="1"/>
        <rFont val="DanskeLight"/>
      </rPr>
      <t xml:space="preserve">1 </t>
    </r>
    <r>
      <rPr>
        <sz val="10"/>
        <color theme="1"/>
        <rFont val="DanskeLight"/>
      </rPr>
      <t>The number of FTEs is provided by Group Finance and covers the average number of employees for the financial year from Q4 to Q3. In 2024, the total number of FTEs, includes number of FTEs from the estimated countries.</t>
    </r>
  </si>
  <si>
    <r>
      <rPr>
        <vertAlign val="superscript"/>
        <sz val="10"/>
        <color theme="1"/>
        <rFont val="DanskeLight"/>
      </rPr>
      <t xml:space="preserve">2 </t>
    </r>
    <r>
      <rPr>
        <sz val="10"/>
        <color theme="1"/>
        <rFont val="DanskeLight"/>
      </rPr>
      <t>The number of FTEs for India is an average number of full-time employees of Q4 2022, Q1 2023 and Q2 2023. At the end of Q3 2023, no FTEs calculated in India due to the divestment/sale of Danske IT to InfoSys.</t>
    </r>
  </si>
  <si>
    <r>
      <t>Energy consumption in total (MWh)</t>
    </r>
    <r>
      <rPr>
        <vertAlign val="superscript"/>
        <sz val="11"/>
        <color theme="1"/>
        <rFont val="DanskeLight"/>
      </rPr>
      <t xml:space="preserve"> 1,2,3</t>
    </r>
  </si>
  <si>
    <r>
      <rPr>
        <vertAlign val="superscript"/>
        <sz val="10"/>
        <color theme="1"/>
        <rFont val="DanskeLight"/>
      </rPr>
      <t>1</t>
    </r>
    <r>
      <rPr>
        <sz val="10"/>
        <color theme="1"/>
        <rFont val="DanskeLight"/>
      </rPr>
      <t xml:space="preserve"> From 2019 and onwards, the Swedish energy consumption also included district cooling.</t>
    </r>
  </si>
  <si>
    <r>
      <rPr>
        <vertAlign val="superscript"/>
        <sz val="10"/>
        <color theme="1"/>
        <rFont val="DanskeLight"/>
      </rPr>
      <t>2</t>
    </r>
    <r>
      <rPr>
        <sz val="10"/>
        <color theme="1"/>
        <rFont val="DanskeLight"/>
      </rPr>
      <t xml:space="preserve"> Due to changes in 2024 reporting system, estimated country consumption data is now in a different format, separate from country totals. This change is visible only from 2024, leaving previous years' data empty.</t>
    </r>
  </si>
  <si>
    <r>
      <rPr>
        <vertAlign val="superscript"/>
        <sz val="10"/>
        <color theme="1"/>
        <rFont val="DanskeLight"/>
      </rPr>
      <t>3</t>
    </r>
    <r>
      <rPr>
        <sz val="10"/>
        <color theme="1"/>
        <rFont val="DanskeLight"/>
      </rPr>
      <t xml:space="preserve"> 2019-2023 verified by third party .</t>
    </r>
  </si>
  <si>
    <r>
      <t xml:space="preserve">Energy consumption per employee (MWh/FTE) </t>
    </r>
    <r>
      <rPr>
        <vertAlign val="superscript"/>
        <sz val="11"/>
        <color theme="1"/>
        <rFont val="DanskeLight"/>
      </rPr>
      <t>1,2</t>
    </r>
  </si>
  <si>
    <r>
      <rPr>
        <vertAlign val="superscript"/>
        <sz val="10"/>
        <color theme="1"/>
        <rFont val="DanskeLight"/>
      </rPr>
      <t>1</t>
    </r>
    <r>
      <rPr>
        <sz val="10"/>
        <color theme="1"/>
        <rFont val="DanskeLight"/>
      </rPr>
      <t xml:space="preserve"> In 2024, the total energy consumption per employee (MWh/FTE) is calculated by dividing the total energy consumption by the total number of FTEs, including those in estimated countries.</t>
    </r>
  </si>
  <si>
    <r>
      <rPr>
        <vertAlign val="superscript"/>
        <sz val="10"/>
        <color theme="1"/>
        <rFont val="DanskeLight"/>
      </rPr>
      <t>2</t>
    </r>
    <r>
      <rPr>
        <sz val="10"/>
        <color theme="1"/>
        <rFont val="DanskeLight"/>
      </rPr>
      <t xml:space="preserve"> 2019-2023 verified by third party.</t>
    </r>
  </si>
  <si>
    <r>
      <t>Energy consumption per square metre (kWh/m</t>
    </r>
    <r>
      <rPr>
        <vertAlign val="superscript"/>
        <sz val="11"/>
        <color theme="1"/>
        <rFont val="DanskeLight"/>
      </rPr>
      <t>2</t>
    </r>
    <r>
      <rPr>
        <sz val="11"/>
        <color theme="1"/>
        <rFont val="DanskeLight"/>
      </rPr>
      <t>)</t>
    </r>
  </si>
  <si>
    <t>Direct energy consumption (MWh)</t>
  </si>
  <si>
    <r>
      <t>Indirect energy consumption (MWh)</t>
    </r>
    <r>
      <rPr>
        <vertAlign val="superscript"/>
        <sz val="11"/>
        <color theme="1"/>
        <rFont val="DanskeLight"/>
      </rPr>
      <t xml:space="preserve"> 1,2</t>
    </r>
  </si>
  <si>
    <r>
      <t xml:space="preserve">Renewable energy share scope 1 and 2 (%) </t>
    </r>
    <r>
      <rPr>
        <vertAlign val="superscript"/>
        <sz val="11"/>
        <color theme="1"/>
        <rFont val="DanskeLight"/>
      </rPr>
      <t>1</t>
    </r>
  </si>
  <si>
    <r>
      <rPr>
        <vertAlign val="superscript"/>
        <sz val="10"/>
        <color theme="1"/>
        <rFont val="DanskeLight"/>
      </rPr>
      <t xml:space="preserve">1 </t>
    </r>
    <r>
      <rPr>
        <sz val="10"/>
        <color theme="1"/>
        <rFont val="DanskeLight"/>
      </rPr>
      <t>2019-2023 verified by third party.</t>
    </r>
  </si>
  <si>
    <t>Environment: Electricity consumption</t>
  </si>
  <si>
    <t>Electricity consumption of the Danske Bank Group – all data is reported from Q4-Q3 and covers our main operations in Denmark, Finland, Sweden, Norway, Northern Ireland, Ireland, Lithuania and India.</t>
  </si>
  <si>
    <t>The Danske Bank Group sold its operations in India in 2023. Therefore, no data is available for India for 2024.</t>
  </si>
  <si>
    <r>
      <t>Electricity consumption — total (MWh)</t>
    </r>
    <r>
      <rPr>
        <vertAlign val="superscript"/>
        <sz val="11"/>
        <color theme="1"/>
        <rFont val="DanskeLight"/>
      </rPr>
      <t xml:space="preserve"> 1</t>
    </r>
  </si>
  <si>
    <r>
      <rPr>
        <vertAlign val="superscript"/>
        <sz val="10"/>
        <color theme="1"/>
        <rFont val="DanskeLight"/>
      </rPr>
      <t>1</t>
    </r>
    <r>
      <rPr>
        <sz val="10"/>
        <color theme="1"/>
        <rFont val="DanskeLight"/>
      </rPr>
      <t xml:space="preserve"> Due to changes in 2024 reporting system, estimated country consumption data is now in a different format, separate from country totals. This change is visible only from 2024, leaving previous years' data empty.</t>
    </r>
  </si>
  <si>
    <r>
      <t>Electricity consumption per employee (MWh/FTE)</t>
    </r>
    <r>
      <rPr>
        <vertAlign val="superscript"/>
        <sz val="11"/>
        <color theme="1"/>
        <rFont val="DanskeLight"/>
      </rPr>
      <t xml:space="preserve"> 1</t>
    </r>
  </si>
  <si>
    <r>
      <rPr>
        <vertAlign val="superscript"/>
        <sz val="10"/>
        <color theme="1"/>
        <rFont val="DanskeLight"/>
      </rPr>
      <t>1</t>
    </r>
    <r>
      <rPr>
        <sz val="10"/>
        <color theme="1"/>
        <rFont val="DanskeLight"/>
      </rPr>
      <t xml:space="preserve"> In 2024, the total electricity consumption per employee (MWh/FTE) is calculated by dividing the total electricity consumption by the total number of FTEs, including those in estimated countries.</t>
    </r>
  </si>
  <si>
    <r>
      <t>Electricity consumption per m</t>
    </r>
    <r>
      <rPr>
        <vertAlign val="superscript"/>
        <sz val="11"/>
        <color theme="1"/>
        <rFont val="DanskeLight"/>
      </rPr>
      <t>2</t>
    </r>
    <r>
      <rPr>
        <sz val="11"/>
        <color theme="1"/>
        <rFont val="DanskeLight"/>
      </rPr>
      <t xml:space="preserve"> (kWh/m</t>
    </r>
    <r>
      <rPr>
        <vertAlign val="superscript"/>
        <sz val="11"/>
        <color theme="1"/>
        <rFont val="DanskeLight"/>
      </rPr>
      <t>2</t>
    </r>
    <r>
      <rPr>
        <sz val="11"/>
        <color theme="1"/>
        <rFont val="DanskeLight"/>
      </rPr>
      <t>)</t>
    </r>
    <r>
      <rPr>
        <vertAlign val="superscript"/>
        <sz val="11"/>
        <color theme="1"/>
        <rFont val="DanskeLight"/>
      </rPr>
      <t xml:space="preserve"> </t>
    </r>
  </si>
  <si>
    <t>Electricity consumption — head office (MWh)</t>
  </si>
  <si>
    <t>Electricity consumption — branches (MWh)</t>
  </si>
  <si>
    <t>Environment: Heat consumption</t>
  </si>
  <si>
    <t>Heat consumption of the Danske Bank Group – all data is reported from Q4-Q3 and covers our main operations in Denmark, Finland, Sweden, Norway, Northern Ireland, Ireland, Lithuania and India.</t>
  </si>
  <si>
    <r>
      <t>Heat consumption — total (MWh)</t>
    </r>
    <r>
      <rPr>
        <vertAlign val="superscript"/>
        <sz val="11"/>
        <color theme="1"/>
        <rFont val="DanskeLight"/>
      </rPr>
      <t xml:space="preserve"> 1,2,3</t>
    </r>
  </si>
  <si>
    <r>
      <rPr>
        <vertAlign val="superscript"/>
        <sz val="10"/>
        <color theme="1"/>
        <rFont val="DanskeLight"/>
      </rPr>
      <t>1</t>
    </r>
    <r>
      <rPr>
        <sz val="10"/>
        <color theme="1"/>
        <rFont val="DanskeLight"/>
      </rPr>
      <t xml:space="preserve"> From 2019, heat consumption for Sweden also included district cooling. The increase in heat consumption (MWh) in Sweden is mainly due to developments in some key offices in the country.</t>
    </r>
  </si>
  <si>
    <r>
      <rPr>
        <vertAlign val="superscript"/>
        <sz val="10"/>
        <color theme="1"/>
        <rFont val="DanskeLight"/>
      </rPr>
      <t xml:space="preserve">3 </t>
    </r>
    <r>
      <rPr>
        <sz val="10"/>
        <color theme="1"/>
        <rFont val="DanskeLight"/>
      </rPr>
      <t>Heat consumption (MWh) also includes district cooling.</t>
    </r>
  </si>
  <si>
    <r>
      <t>Heat consumption per employee (MWh/FTE)</t>
    </r>
    <r>
      <rPr>
        <vertAlign val="superscript"/>
        <sz val="11"/>
        <color theme="1"/>
        <rFont val="DanskeLight"/>
      </rPr>
      <t>1,2</t>
    </r>
  </si>
  <si>
    <r>
      <rPr>
        <vertAlign val="superscript"/>
        <sz val="10"/>
        <color theme="1"/>
        <rFont val="DanskeLight"/>
      </rPr>
      <t xml:space="preserve">1 </t>
    </r>
    <r>
      <rPr>
        <sz val="10"/>
        <color theme="1"/>
        <rFont val="DanskeLight"/>
      </rPr>
      <t>From 2019, heat consumption for Sweden also included district cooling.</t>
    </r>
  </si>
  <si>
    <r>
      <rPr>
        <vertAlign val="superscript"/>
        <sz val="10"/>
        <color theme="1"/>
        <rFont val="DanskeLight"/>
      </rPr>
      <t>2</t>
    </r>
    <r>
      <rPr>
        <sz val="10"/>
        <color theme="1"/>
        <rFont val="DanskeLight"/>
      </rPr>
      <t xml:space="preserve"> In 2024, the total heat consumption per employee (MWh/FTE) is calculated by dividing the total heat consumption by the total number of FTEs, including those in estimated countries.</t>
    </r>
  </si>
  <si>
    <r>
      <t>Heat consumption per m</t>
    </r>
    <r>
      <rPr>
        <vertAlign val="superscript"/>
        <sz val="11"/>
        <color theme="1"/>
        <rFont val="DanskeLight"/>
      </rPr>
      <t>2</t>
    </r>
    <r>
      <rPr>
        <sz val="11"/>
        <color theme="1"/>
        <rFont val="DanskeLight"/>
      </rPr>
      <t xml:space="preserve"> (kWh/m</t>
    </r>
    <r>
      <rPr>
        <vertAlign val="superscript"/>
        <sz val="11"/>
        <color theme="1"/>
        <rFont val="DanskeLight"/>
      </rPr>
      <t>2</t>
    </r>
    <r>
      <rPr>
        <sz val="11"/>
        <color theme="1"/>
        <rFont val="DanskeLight"/>
      </rPr>
      <t>)</t>
    </r>
    <r>
      <rPr>
        <vertAlign val="superscript"/>
        <sz val="11"/>
        <color theme="1"/>
        <rFont val="DanskeLight"/>
      </rPr>
      <t xml:space="preserve"> 1</t>
    </r>
  </si>
  <si>
    <r>
      <t>Heat consumption — head office (MWh)</t>
    </r>
    <r>
      <rPr>
        <vertAlign val="superscript"/>
        <sz val="11"/>
        <color theme="1"/>
        <rFont val="DanskeLight"/>
      </rPr>
      <t xml:space="preserve"> 1</t>
    </r>
  </si>
  <si>
    <r>
      <rPr>
        <vertAlign val="superscript"/>
        <sz val="10"/>
        <color theme="1"/>
        <rFont val="DanskeLight"/>
      </rPr>
      <t xml:space="preserve">1 </t>
    </r>
    <r>
      <rPr>
        <sz val="10"/>
        <color theme="1"/>
        <rFont val="DanskeLight"/>
      </rPr>
      <t>From 2019, the Swedish heat consumption also included district cooling.</t>
    </r>
  </si>
  <si>
    <r>
      <t>Heat consumption —branches (MWh)</t>
    </r>
    <r>
      <rPr>
        <vertAlign val="superscript"/>
        <sz val="11"/>
        <color theme="1"/>
        <rFont val="DanskeLight"/>
      </rPr>
      <t xml:space="preserve"> 1</t>
    </r>
  </si>
  <si>
    <t>Environment: Road transport</t>
  </si>
  <si>
    <t>Road transportation of the Danske Bank Group – all data is reported from Q4-Q3 and covers our main operations in Denmark, Finland, Sweden, Norway, Northern Ireland, Ireland, Lithuania and India.</t>
  </si>
  <si>
    <r>
      <t>Business travel by road — total (1,000 km)</t>
    </r>
    <r>
      <rPr>
        <vertAlign val="superscript"/>
        <sz val="11"/>
        <color theme="1"/>
        <rFont val="DanskeLight"/>
      </rPr>
      <t xml:space="preserve"> 1,2</t>
    </r>
  </si>
  <si>
    <r>
      <rPr>
        <vertAlign val="superscript"/>
        <sz val="10"/>
        <color theme="1"/>
        <rFont val="DanskeLight"/>
      </rPr>
      <t>1</t>
    </r>
    <r>
      <rPr>
        <sz val="10"/>
        <color theme="1"/>
        <rFont val="DanskeLight"/>
      </rPr>
      <t xml:space="preserve"> In 2024, the total (1,000 km) includes manually estimated kilometres from converting litres consumed during business travel. This was done to ensure consistency and comparability with previous years' numbers as more litre data was available and used to estimate CO</t>
    </r>
    <r>
      <rPr>
        <vertAlign val="subscript"/>
        <sz val="10"/>
        <color theme="1"/>
        <rFont val="DanskeLight"/>
      </rPr>
      <t>2</t>
    </r>
    <r>
      <rPr>
        <sz val="10"/>
        <color theme="1"/>
        <rFont val="DanskeLight"/>
      </rPr>
      <t>e.</t>
    </r>
  </si>
  <si>
    <r>
      <rPr>
        <vertAlign val="superscript"/>
        <sz val="10"/>
        <color theme="1"/>
        <rFont val="DanskeLight"/>
      </rPr>
      <t>2</t>
    </r>
    <r>
      <rPr>
        <sz val="10"/>
        <color theme="1"/>
        <rFont val="DanskeLight"/>
      </rPr>
      <t xml:space="preserve"> From 2019, road transportation for India also included vehicles available for employees commuting and where fuel and services are paid by Danske Bank.</t>
    </r>
  </si>
  <si>
    <r>
      <t>Business travel by road per employee (km/FTE)</t>
    </r>
    <r>
      <rPr>
        <vertAlign val="superscript"/>
        <sz val="11"/>
        <color theme="1"/>
        <rFont val="DanskeLight"/>
      </rPr>
      <t xml:space="preserve"> 1</t>
    </r>
  </si>
  <si>
    <r>
      <rPr>
        <vertAlign val="superscript"/>
        <sz val="10"/>
        <color theme="1"/>
        <rFont val="DanskeLight"/>
      </rPr>
      <t xml:space="preserve">1 </t>
    </r>
    <r>
      <rPr>
        <sz val="10"/>
        <color theme="1"/>
        <rFont val="DanskeLight"/>
      </rPr>
      <t>From 2019, road transportation for India also included vehicles available for employees commuting and where fuel and services are paid by Danske Bank.</t>
    </r>
  </si>
  <si>
    <r>
      <t>Company vehicles (1,000 km)</t>
    </r>
    <r>
      <rPr>
        <vertAlign val="superscript"/>
        <sz val="11"/>
        <color theme="1"/>
        <rFont val="DanskeLight"/>
      </rPr>
      <t xml:space="preserve"> 1</t>
    </r>
  </si>
  <si>
    <r>
      <rPr>
        <vertAlign val="superscript"/>
        <sz val="10"/>
        <color theme="1"/>
        <rFont val="DanskeLight"/>
      </rPr>
      <t xml:space="preserve">1 </t>
    </r>
    <r>
      <rPr>
        <sz val="10"/>
        <color theme="1"/>
        <rFont val="DanskeLight"/>
      </rPr>
      <t>In 2024, the total (1,000 km) includes manually estimated kilometres from converting litres consumed during business travel. This was done to ensure consistency and comparability with previous years' numbers as more litre data was available and used to estimate CO</t>
    </r>
    <r>
      <rPr>
        <vertAlign val="subscript"/>
        <sz val="10"/>
        <color theme="1"/>
        <rFont val="DanskeLight"/>
      </rPr>
      <t>2</t>
    </r>
    <r>
      <rPr>
        <sz val="10"/>
        <color theme="1"/>
        <rFont val="DanskeLight"/>
      </rPr>
      <t>e.</t>
    </r>
  </si>
  <si>
    <r>
      <t>Employees’ cars (1,000km)</t>
    </r>
    <r>
      <rPr>
        <vertAlign val="superscript"/>
        <sz val="11"/>
        <color theme="1"/>
        <rFont val="DanskeLight"/>
      </rPr>
      <t xml:space="preserve"> 1,2</t>
    </r>
  </si>
  <si>
    <r>
      <rPr>
        <vertAlign val="superscript"/>
        <sz val="10"/>
        <color theme="1"/>
        <rFont val="DanskeLight"/>
      </rPr>
      <t xml:space="preserve">2 </t>
    </r>
    <r>
      <rPr>
        <sz val="10"/>
        <color theme="1"/>
        <rFont val="DanskeLight"/>
      </rPr>
      <t>From 2019, road transportation for India also included vehicles available for employees commuting and where fuel and services are paid by Danske Bank.</t>
    </r>
  </si>
  <si>
    <t>Environment: Air transport</t>
  </si>
  <si>
    <t>Air transportation of the Danske Bank Group – covering our main operations in Denmark, Finland, Sweden, Norway, Northern Ireland, Ireland, Lithuania and India.</t>
  </si>
  <si>
    <r>
      <t>Business travel by air  — total (1,000 km)</t>
    </r>
    <r>
      <rPr>
        <vertAlign val="superscript"/>
        <sz val="11"/>
        <color theme="1"/>
        <rFont val="DanskeLight"/>
      </rPr>
      <t xml:space="preserve"> 1,2</t>
    </r>
  </si>
  <si>
    <r>
      <rPr>
        <vertAlign val="superscript"/>
        <sz val="10"/>
        <color theme="1"/>
        <rFont val="DanskeLight"/>
      </rPr>
      <t xml:space="preserve">1 </t>
    </r>
    <r>
      <rPr>
        <sz val="10"/>
        <color theme="1"/>
        <rFont val="DanskeLight"/>
      </rPr>
      <t>Following the restatement of air travel CO</t>
    </r>
    <r>
      <rPr>
        <vertAlign val="subscript"/>
        <sz val="10"/>
        <color theme="1"/>
        <rFont val="DanskeLight"/>
      </rPr>
      <t>2</t>
    </r>
    <r>
      <rPr>
        <sz val="10"/>
        <color theme="1"/>
        <rFont val="DanskeLight"/>
      </rPr>
      <t>e emissions, we also revised the data on air travel kilometres.</t>
    </r>
  </si>
  <si>
    <r>
      <rPr>
        <vertAlign val="superscript"/>
        <sz val="10"/>
        <color theme="1"/>
        <rFont val="DanskeLight"/>
      </rPr>
      <t>2</t>
    </r>
    <r>
      <rPr>
        <sz val="10"/>
        <color theme="1"/>
        <rFont val="DanskeLight"/>
      </rPr>
      <t xml:space="preserve"> Kilometres for Q4 2018 are estimated using available air travel data from Q1, Q2, and Q3 2019, assuming similar travel patterns.</t>
    </r>
  </si>
  <si>
    <t>Business travel by air per employee (km/FTE)</t>
  </si>
  <si>
    <t>Environment: Paper consumption</t>
  </si>
  <si>
    <t>Paper consumption of the Danske Bank Group covers our main operations in Denmark, Finland, Sweden, Norway, Northern Ireland, Ireland, Lithuania and India.</t>
  </si>
  <si>
    <t>The Danske Bank Group sold its operations in India in 2023. Therefore, no data is available for 2024.</t>
  </si>
  <si>
    <t>Paper consumption — total (tonnes)</t>
  </si>
  <si>
    <t>Paper consumption per employee (kg/FTE)</t>
  </si>
  <si>
    <t>Environment: Carbon neutralisation</t>
  </si>
  <si>
    <r>
      <t>CO</t>
    </r>
    <r>
      <rPr>
        <vertAlign val="subscript"/>
        <sz val="11"/>
        <color theme="1"/>
        <rFont val="DanskeLight"/>
      </rPr>
      <t>2</t>
    </r>
    <r>
      <rPr>
        <sz val="11"/>
        <color theme="1"/>
        <rFont val="DanskeLight"/>
      </rPr>
      <t>e emissions of the Danske Bank Group.</t>
    </r>
  </si>
  <si>
    <r>
      <t>Total registered CO</t>
    </r>
    <r>
      <rPr>
        <vertAlign val="subscript"/>
        <sz val="11"/>
        <color theme="1"/>
        <rFont val="DanskeLight"/>
      </rPr>
      <t>2</t>
    </r>
    <r>
      <rPr>
        <sz val="11"/>
        <color theme="1"/>
        <rFont val="DanskeLight"/>
      </rPr>
      <t xml:space="preserve">e-emissions </t>
    </r>
    <r>
      <rPr>
        <vertAlign val="superscript"/>
        <sz val="11"/>
        <color theme="1"/>
        <rFont val="DanskeLight"/>
      </rPr>
      <t>1</t>
    </r>
  </si>
  <si>
    <r>
      <t>Estimated CO</t>
    </r>
    <r>
      <rPr>
        <vertAlign val="subscript"/>
        <sz val="11"/>
        <color theme="1"/>
        <rFont val="DanskeLight"/>
      </rPr>
      <t>2</t>
    </r>
    <r>
      <rPr>
        <sz val="11"/>
        <color theme="1"/>
        <rFont val="DanskeLight"/>
      </rPr>
      <t>e</t>
    </r>
  </si>
  <si>
    <r>
      <rPr>
        <vertAlign val="superscript"/>
        <sz val="10"/>
        <color theme="1"/>
        <rFont val="DanskeLight"/>
      </rPr>
      <t>1</t>
    </r>
    <r>
      <rPr>
        <sz val="10"/>
        <color theme="1"/>
        <rFont val="DanskeLight"/>
      </rPr>
      <t xml:space="preserve"> Total has changed since 2019 due to restatements – see Breakdown of baseline changes.</t>
    </r>
  </si>
  <si>
    <r>
      <t xml:space="preserve">Neutralised by carbon credits from projects (tonnes) </t>
    </r>
    <r>
      <rPr>
        <vertAlign val="superscript"/>
        <sz val="11"/>
        <color theme="1"/>
        <rFont val="DanskeLight"/>
      </rPr>
      <t>1,2,3</t>
    </r>
  </si>
  <si>
    <r>
      <rPr>
        <vertAlign val="superscript"/>
        <sz val="10"/>
        <color theme="1"/>
        <rFont val="DanskeLight"/>
      </rPr>
      <t xml:space="preserve">1 </t>
    </r>
    <r>
      <rPr>
        <sz val="10"/>
        <color theme="1"/>
        <rFont val="DanskeLight"/>
      </rPr>
      <t>We neutralise emissions by supporting certified carbon credit projects. See table below.</t>
    </r>
  </si>
  <si>
    <r>
      <rPr>
        <vertAlign val="superscript"/>
        <sz val="10"/>
        <color theme="1"/>
        <rFont val="DanskeLight"/>
      </rPr>
      <t xml:space="preserve">2 </t>
    </r>
    <r>
      <rPr>
        <sz val="10"/>
        <color theme="1"/>
        <rFont val="DanskeLight"/>
      </rPr>
      <t>Offsetting is done on an annual basis based on total emissions for the current year at the time of reporting. Therefore, the neutralised tonnes differ from the total registered CO</t>
    </r>
    <r>
      <rPr>
        <vertAlign val="subscript"/>
        <sz val="10"/>
        <color theme="1"/>
        <rFont val="DanskeLight"/>
      </rPr>
      <t>2</t>
    </r>
    <r>
      <rPr>
        <sz val="10"/>
        <color theme="1"/>
        <rFont val="DanskeLight"/>
      </rPr>
      <t>e emissions as these have been restated in 2023 and 2024 (see Breakdown of baseline changes).</t>
    </r>
  </si>
  <si>
    <r>
      <rPr>
        <vertAlign val="superscript"/>
        <sz val="10"/>
        <color theme="1"/>
        <rFont val="DanskeLight"/>
      </rPr>
      <t xml:space="preserve">3 </t>
    </r>
    <r>
      <rPr>
        <sz val="10"/>
        <color theme="1"/>
        <rFont val="DanskeLight"/>
      </rPr>
      <t>2019-2023 verified by third party.</t>
    </r>
  </si>
  <si>
    <r>
      <t xml:space="preserve">Carbon Offset Projects purchased from 2009-2024 </t>
    </r>
    <r>
      <rPr>
        <b/>
        <vertAlign val="superscript"/>
        <sz val="11"/>
        <color theme="1"/>
        <rFont val="DanskeLight"/>
      </rPr>
      <t>1,2</t>
    </r>
  </si>
  <si>
    <t>Project Name</t>
  </si>
  <si>
    <t>Host Country</t>
  </si>
  <si>
    <t>Project Type</t>
  </si>
  <si>
    <r>
      <t>Volume (tCO</t>
    </r>
    <r>
      <rPr>
        <vertAlign val="subscript"/>
        <sz val="11"/>
        <color theme="1"/>
        <rFont val="DanskeLight"/>
      </rPr>
      <t>2</t>
    </r>
    <r>
      <rPr>
        <sz val="11"/>
        <color theme="1"/>
        <rFont val="DanskeLight"/>
      </rPr>
      <t>e)</t>
    </r>
  </si>
  <si>
    <t>Certification Standard</t>
  </si>
  <si>
    <t>Year of Purchase</t>
  </si>
  <si>
    <t>Link to registry</t>
  </si>
  <si>
    <t>Link to supplier description</t>
  </si>
  <si>
    <t>100.5 MW Wind Power Project in Madhya Pradesh, India</t>
  </si>
  <si>
    <t>Wind</t>
  </si>
  <si>
    <t>Gold Standard</t>
  </si>
  <si>
    <t xml:space="preserve">https://registry.goldstandard.org/projects/details/686 </t>
  </si>
  <si>
    <t xml:space="preserve"> </t>
  </si>
  <si>
    <t>300 MW Wind Energy Project by Green Infra Wind Energy Limited</t>
  </si>
  <si>
    <t>https://registry.goldstandard.org/credit-blocks/details/148210</t>
  </si>
  <si>
    <t>Reforestation Project in Colombia</t>
  </si>
  <si>
    <t>Colombia</t>
  </si>
  <si>
    <t>Reforestation</t>
  </si>
  <si>
    <r>
      <t>VCS and CCBS</t>
    </r>
    <r>
      <rPr>
        <vertAlign val="superscript"/>
        <sz val="11"/>
        <color theme="1"/>
        <rFont val="DanskeLight"/>
      </rPr>
      <t>3</t>
    </r>
  </si>
  <si>
    <t>https://registry.verra.org/app/projectDetail/VCS/1769</t>
  </si>
  <si>
    <t>https://www.southpole.com/projects/restoration-of-degraded-lands-in-jaguar-corridors-colombia</t>
  </si>
  <si>
    <t>Reforestation Project in Mexico</t>
  </si>
  <si>
    <t>Mexico</t>
  </si>
  <si>
    <t>Verified Carbon Standard</t>
  </si>
  <si>
    <t>https://registry.verra.org/app/projectDetail/VCS/1740</t>
  </si>
  <si>
    <t>https://www.southpole.com/projects/forest-restoration-with-teak</t>
  </si>
  <si>
    <t>Linshu Biogas Recovery and Power Generation Project</t>
  </si>
  <si>
    <t>China</t>
  </si>
  <si>
    <t>Renewable energy</t>
  </si>
  <si>
    <t>https://registry.verra.org/app/projectDetail/VCS/2402</t>
  </si>
  <si>
    <t>https://www.southpole.com/en/projects/linshu-wastewater-to-energy</t>
  </si>
  <si>
    <t>European biochar</t>
  </si>
  <si>
    <t>France</t>
  </si>
  <si>
    <t>Biochar</t>
  </si>
  <si>
    <r>
      <t>Awaiting ICROA certification</t>
    </r>
    <r>
      <rPr>
        <vertAlign val="superscript"/>
        <sz val="11"/>
        <color theme="1"/>
        <rFont val="DanskeLight"/>
      </rPr>
      <t>4</t>
    </r>
  </si>
  <si>
    <t>https://platform.carbonfuture.earth/balancer/portfolios/view/main/79afec0d-a3a7-41f1-8902-ddd432364170</t>
  </si>
  <si>
    <t>https://registry.verra.org/app/search/VCS?programType=ISSUANCE&amp;exactResId=1740</t>
  </si>
  <si>
    <t>https://registry.verra.org/app/search/VCS?programType=ISSUANCE&amp;exactResId=2402</t>
  </si>
  <si>
    <t>European biochar - Agriculture</t>
  </si>
  <si>
    <t>Austria</t>
  </si>
  <si>
    <t>https://platform.carbonfuture.earth/balancer/climate-credit/view/6f7bac09-4d8c-4920-bd48-36f337b56b4b</t>
  </si>
  <si>
    <t>https://platform.carbonfuture.earth/balancer/portfolios/view/318ac738-6f80-4b2e-a4bd-2f7967a0e35e</t>
  </si>
  <si>
    <t>European biochar - Vineyards</t>
  </si>
  <si>
    <t>https://platform.carbonfuture.earth/balancer/climate-credit/view/6ffaa4ea-a627-41d5-9c8f-b5f9960cecd3</t>
  </si>
  <si>
    <t>https://platform.carbonfuture.earth/balancer/portfolios/view/79afec0d-a3a7-41f1-8902-ddd432364170</t>
  </si>
  <si>
    <t>Verra Search Page</t>
  </si>
  <si>
    <t>European biochar - Agricultural Application</t>
  </si>
  <si>
    <t>Sweden, Germany, Switzerland, Austria, Italy</t>
  </si>
  <si>
    <r>
      <t>EBC C-Sink, awaiting ICROA endorsement</t>
    </r>
    <r>
      <rPr>
        <vertAlign val="superscript"/>
        <sz val="11"/>
        <color theme="1"/>
        <rFont val="DanskeLight"/>
      </rPr>
      <t>4</t>
    </r>
    <r>
      <rPr>
        <sz val="11"/>
        <color theme="1"/>
        <rFont val="DanskeLight"/>
      </rPr>
      <t xml:space="preserve"> </t>
    </r>
  </si>
  <si>
    <t>Carbonfuture</t>
  </si>
  <si>
    <t>https://platform.carbonfuture.earth/balancer/portfolios/view/ab2c02c7-b298-47aa-92fc-66fa0c919859</t>
  </si>
  <si>
    <t>European biochar - Novocarbo</t>
  </si>
  <si>
    <t>Sweden, Germany, Portugal</t>
  </si>
  <si>
    <t>https://platform.carbonfuture.earth/balancer/portfolios/view/71145495-c12b-4bec-9b58-4af0fc984f5a</t>
  </si>
  <si>
    <t>European biochar - Bara mineraler</t>
  </si>
  <si>
    <t>https://platform.carbonfuture.earth/balancer/portfolios/view/739f9eb2-7253-44a6-b62a-751d46cc4540</t>
  </si>
  <si>
    <r>
      <rPr>
        <vertAlign val="superscript"/>
        <sz val="10"/>
        <color theme="1"/>
        <rFont val="DanskeLight"/>
      </rPr>
      <t xml:space="preserve">1 </t>
    </r>
    <r>
      <rPr>
        <sz val="10"/>
        <color theme="1"/>
        <rFont val="DanskeLight"/>
      </rPr>
      <t>FirstClimate AG has been our partner from 2009 to 2020. First Climate’s carbon offsetting activities are audited and verified by TÜV Nord on an annual basis. For more information: www.firstclimate.com/en/about-us/ .</t>
    </r>
  </si>
  <si>
    <r>
      <rPr>
        <vertAlign val="superscript"/>
        <sz val="11"/>
        <color theme="1"/>
        <rFont val="DanskeLight"/>
      </rPr>
      <t>2</t>
    </r>
    <r>
      <rPr>
        <sz val="11"/>
        <color theme="1"/>
        <rFont val="DanskeLight"/>
      </rPr>
      <t xml:space="preserve"> </t>
    </r>
    <r>
      <rPr>
        <sz val="10"/>
        <color theme="1"/>
        <rFont val="DanskeLight"/>
      </rPr>
      <t>In 2021 and 2022, we purchased carbon credits from South Pole that are verified and audited by independent third parties.</t>
    </r>
  </si>
  <si>
    <r>
      <rPr>
        <vertAlign val="superscript"/>
        <sz val="10"/>
        <color theme="1"/>
        <rFont val="DanskeLight"/>
      </rPr>
      <t>3</t>
    </r>
    <r>
      <rPr>
        <sz val="10"/>
        <color theme="1"/>
        <rFont val="DanskeLight"/>
      </rPr>
      <t xml:space="preserve"> VCS stands for 'Verified Carbon Standard' and is a voluntary emissions reduction standard. The CCBS (Climate, Community &amp; Biodiversity Standards) identify land management projects that simoultanously address climate change, support local communities and smallholders and conserve biodiversity. Both the VCS and the CCBS are developed and managed by the not-for-profit organisation, Verra.   </t>
    </r>
  </si>
  <si>
    <r>
      <rPr>
        <vertAlign val="superscript"/>
        <sz val="10"/>
        <color theme="1"/>
        <rFont val="DanskeLight"/>
      </rPr>
      <t>4</t>
    </r>
    <r>
      <rPr>
        <sz val="10"/>
        <color theme="1"/>
        <rFont val="DanskeLight"/>
      </rPr>
      <t xml:space="preserve"> From 2022 to 2024, we invested in a small proportion of biochar projects in order to support the development of technology-based offsetting solutions. The supported biochar projects are EBC C-Sink, still awaiting ICROA endorsement. In order to ensure that our entire emissions portfolio is ICROA endorsed, we have bundled these certificates with ICROA-endorsed offsets (certified under Verra).</t>
    </r>
  </si>
  <si>
    <r>
      <t>Environment: Breakdown of indirect and direct CO</t>
    </r>
    <r>
      <rPr>
        <b/>
        <vertAlign val="subscript"/>
        <sz val="20"/>
        <color theme="0"/>
        <rFont val="DanskeMedium"/>
      </rPr>
      <t>2</t>
    </r>
    <r>
      <rPr>
        <b/>
        <sz val="20"/>
        <color theme="0"/>
        <rFont val="DanskeMedium"/>
      </rPr>
      <t>e emissions</t>
    </r>
  </si>
  <si>
    <r>
      <t>Breakdown of indirect and direct CO</t>
    </r>
    <r>
      <rPr>
        <vertAlign val="subscript"/>
        <sz val="11"/>
        <color theme="1"/>
        <rFont val="DanskeLight"/>
      </rPr>
      <t>2</t>
    </r>
    <r>
      <rPr>
        <sz val="11"/>
        <color theme="1"/>
        <rFont val="DanskeLight"/>
      </rPr>
      <t>e emissions of the Danske Bank Group.</t>
    </r>
  </si>
  <si>
    <t xml:space="preserve">In 2024, we updated our methodology for estimating Scope 3.6 business travel by air emissions. As a result, we restated emissions back to our baseline for own operations emissions (scope 1, 2, and current scope 3) – see Breakdown of baseline changes. </t>
  </si>
  <si>
    <r>
      <t>CO</t>
    </r>
    <r>
      <rPr>
        <vertAlign val="subscript"/>
        <sz val="11"/>
        <color theme="1"/>
        <rFont val="DanskeLight"/>
      </rPr>
      <t>2</t>
    </r>
    <r>
      <rPr>
        <sz val="11"/>
        <color theme="1"/>
        <rFont val="DanskeLight"/>
      </rPr>
      <t>e emissions scope 1 (direct CO</t>
    </r>
    <r>
      <rPr>
        <vertAlign val="subscript"/>
        <sz val="11"/>
        <color theme="1"/>
        <rFont val="DanskeLight"/>
      </rPr>
      <t>2</t>
    </r>
    <r>
      <rPr>
        <sz val="11"/>
        <color theme="1"/>
        <rFont val="DanskeLight"/>
      </rPr>
      <t xml:space="preserve"> emissions) </t>
    </r>
    <r>
      <rPr>
        <vertAlign val="superscript"/>
        <sz val="11"/>
        <color theme="1"/>
        <rFont val="DanskeLight"/>
      </rPr>
      <t>1,2</t>
    </r>
  </si>
  <si>
    <r>
      <t>Estimated CO</t>
    </r>
    <r>
      <rPr>
        <vertAlign val="subscript"/>
        <sz val="11"/>
        <color theme="1"/>
        <rFont val="DanskeLight"/>
      </rPr>
      <t>2</t>
    </r>
    <r>
      <rPr>
        <sz val="11"/>
        <color theme="1"/>
        <rFont val="DanskeLight"/>
      </rPr>
      <t xml:space="preserve">e emissions from operations without registered data </t>
    </r>
  </si>
  <si>
    <r>
      <rPr>
        <vertAlign val="superscript"/>
        <sz val="10"/>
        <color theme="1"/>
        <rFont val="DanskeLight"/>
      </rPr>
      <t xml:space="preserve">1 </t>
    </r>
    <r>
      <rPr>
        <sz val="10"/>
        <color theme="1"/>
        <rFont val="DanskeLight"/>
      </rPr>
      <t>Direct CO</t>
    </r>
    <r>
      <rPr>
        <vertAlign val="subscript"/>
        <sz val="10"/>
        <color theme="1"/>
        <rFont val="DanskeLight"/>
      </rPr>
      <t>2</t>
    </r>
    <r>
      <rPr>
        <sz val="10"/>
        <color theme="1"/>
        <rFont val="DanskeLight"/>
      </rPr>
      <t xml:space="preserve"> emissions (scope 1) comprise emissions from electricity, heat and steam generated by the organisation (within the organisational boundaries) and usage of company vehicles.</t>
    </r>
  </si>
  <si>
    <r>
      <rPr>
        <vertAlign val="superscript"/>
        <sz val="10"/>
        <color theme="1"/>
        <rFont val="DanskeLight"/>
      </rPr>
      <t xml:space="preserve">2 </t>
    </r>
    <r>
      <rPr>
        <sz val="10"/>
        <color theme="1"/>
        <rFont val="DanskeLight"/>
      </rPr>
      <t>2019-2023 verified by third party.</t>
    </r>
  </si>
  <si>
    <r>
      <t>CO</t>
    </r>
    <r>
      <rPr>
        <vertAlign val="subscript"/>
        <sz val="11"/>
        <color theme="1"/>
        <rFont val="DanskeLight"/>
      </rPr>
      <t>2</t>
    </r>
    <r>
      <rPr>
        <sz val="11"/>
        <color theme="1"/>
        <rFont val="DanskeLight"/>
      </rPr>
      <t xml:space="preserve">e emissions scope 1: Heating from consumption of oil and gas (tonnes) </t>
    </r>
    <r>
      <rPr>
        <vertAlign val="superscript"/>
        <sz val="11"/>
        <color theme="1"/>
        <rFont val="DanskeLight"/>
      </rPr>
      <t>1</t>
    </r>
  </si>
  <si>
    <r>
      <t>CO</t>
    </r>
    <r>
      <rPr>
        <vertAlign val="subscript"/>
        <sz val="11"/>
        <color theme="1"/>
        <rFont val="DanskeLight"/>
      </rPr>
      <t>2</t>
    </r>
    <r>
      <rPr>
        <sz val="11"/>
        <color theme="1"/>
        <rFont val="DanskeLight"/>
      </rPr>
      <t xml:space="preserve">e emissions scope 1: Use of company vehicles (tonnes) </t>
    </r>
    <r>
      <rPr>
        <vertAlign val="superscript"/>
        <sz val="11"/>
        <color theme="1"/>
        <rFont val="DanskeLight"/>
      </rPr>
      <t>1</t>
    </r>
  </si>
  <si>
    <r>
      <rPr>
        <vertAlign val="superscript"/>
        <sz val="10"/>
        <color theme="1"/>
        <rFont val="DanskeLight"/>
      </rPr>
      <t xml:space="preserve">1 </t>
    </r>
    <r>
      <rPr>
        <sz val="10"/>
        <color theme="1"/>
        <rFont val="DanskeLight"/>
      </rPr>
      <t>Direct CO</t>
    </r>
    <r>
      <rPr>
        <vertAlign val="subscript"/>
        <sz val="10"/>
        <color theme="1"/>
        <rFont val="DanskeLight"/>
      </rPr>
      <t>2</t>
    </r>
    <r>
      <rPr>
        <sz val="10"/>
        <color theme="1"/>
        <rFont val="DanskeLight"/>
      </rPr>
      <t>e emissions (scope 1) comprise emissions from electricity, heat and steam generated by the organisation (within the organisational boundaries) and usage of company vehicles.</t>
    </r>
  </si>
  <si>
    <r>
      <t>CO</t>
    </r>
    <r>
      <rPr>
        <vertAlign val="subscript"/>
        <sz val="11"/>
        <color theme="1"/>
        <rFont val="DanskeLight"/>
      </rPr>
      <t>2</t>
    </r>
    <r>
      <rPr>
        <sz val="11"/>
        <color theme="1"/>
        <rFont val="DanskeLight"/>
      </rPr>
      <t xml:space="preserve">e emissions scope 2 (indirect emissions) – Market-based </t>
    </r>
    <r>
      <rPr>
        <vertAlign val="superscript"/>
        <sz val="11"/>
        <color theme="1"/>
        <rFont val="DanskeLight"/>
      </rPr>
      <t>1,2</t>
    </r>
  </si>
  <si>
    <r>
      <t xml:space="preserve">1 </t>
    </r>
    <r>
      <rPr>
        <sz val="10"/>
        <color theme="1"/>
        <rFont val="DanskeLight"/>
      </rPr>
      <t xml:space="preserve">The market-based methodology covers the emissions from electricity where contractual arrangements have been considered. For Danske Bank, this entails that the emissions from electricity consumption are reported as zero due to the purchase of renewable electricity certifications under guarantees of origin (GOO) and the renewable energy guarantees of origin (REGO). </t>
    </r>
  </si>
  <si>
    <r>
      <t>CO</t>
    </r>
    <r>
      <rPr>
        <vertAlign val="subscript"/>
        <sz val="11"/>
        <color theme="1"/>
        <rFont val="DanskeLight"/>
      </rPr>
      <t>2</t>
    </r>
    <r>
      <rPr>
        <sz val="11"/>
        <color theme="1"/>
        <rFont val="DanskeLight"/>
      </rPr>
      <t xml:space="preserve">e emissions scope 2: Heating from external suppliers (tonnes) </t>
    </r>
  </si>
  <si>
    <r>
      <t>CO</t>
    </r>
    <r>
      <rPr>
        <vertAlign val="subscript"/>
        <sz val="11"/>
        <color theme="1"/>
        <rFont val="DanskeLight"/>
      </rPr>
      <t>2</t>
    </r>
    <r>
      <rPr>
        <sz val="11"/>
        <color theme="1"/>
        <rFont val="DanskeLight"/>
      </rPr>
      <t xml:space="preserve">e emissions scope 2: Electricity from external suppliers (tonnes) – Market-based </t>
    </r>
    <r>
      <rPr>
        <vertAlign val="superscript"/>
        <sz val="11"/>
        <color theme="1"/>
        <rFont val="DanskeLight"/>
      </rPr>
      <t>1</t>
    </r>
  </si>
  <si>
    <r>
      <t xml:space="preserve">1 </t>
    </r>
    <r>
      <rPr>
        <sz val="10"/>
        <color theme="1"/>
        <rFont val="DanskeLight"/>
      </rPr>
      <t>The market-based methodology covers the emissions from electricity where contractual arrangements have been considered. For Danske Bank, this entails that the emissions from electricity consumption are reported as zero due to the purchase of renewable electricity certifications under guarantees of origin (GOO) and the renewable energy guarantees of origin (REGO).</t>
    </r>
  </si>
  <si>
    <r>
      <t>CO</t>
    </r>
    <r>
      <rPr>
        <vertAlign val="subscript"/>
        <sz val="11"/>
        <color theme="1"/>
        <rFont val="DanskeLight"/>
      </rPr>
      <t>2</t>
    </r>
    <r>
      <rPr>
        <sz val="11"/>
        <color theme="1"/>
        <rFont val="DanskeLight"/>
      </rPr>
      <t xml:space="preserve">e emissions scope 2: Electricity from external suppliers (tonnes) – Location-based </t>
    </r>
    <r>
      <rPr>
        <vertAlign val="superscript"/>
        <sz val="11"/>
        <color theme="1"/>
        <rFont val="DanskeLight"/>
      </rPr>
      <t>1,2</t>
    </r>
  </si>
  <si>
    <r>
      <rPr>
        <vertAlign val="superscript"/>
        <sz val="10"/>
        <color theme="1"/>
        <rFont val="DanskeLight"/>
      </rPr>
      <t xml:space="preserve">1 </t>
    </r>
    <r>
      <rPr>
        <sz val="10"/>
        <color theme="1"/>
        <rFont val="DanskeLight"/>
      </rPr>
      <t>The location-based methodology covers the emissions originating from the electricity grid delivered directly from the suppliers.</t>
    </r>
  </si>
  <si>
    <r>
      <rPr>
        <vertAlign val="superscript"/>
        <sz val="10"/>
        <color theme="1"/>
        <rFont val="DanskeLight"/>
      </rPr>
      <t>2</t>
    </r>
    <r>
      <rPr>
        <sz val="10"/>
        <color theme="1"/>
        <rFont val="DanskeLight"/>
      </rPr>
      <t xml:space="preserve"> Following the sale of Danske IT, our former fully owned subsidiary in India, on 1 September 2023, and changes in the emission factors, our total emissions from purchased electricity decreased relative to 2023 levels.</t>
    </r>
  </si>
  <si>
    <r>
      <t>Scope 3 (other indirect CO</t>
    </r>
    <r>
      <rPr>
        <vertAlign val="subscript"/>
        <sz val="11"/>
        <color theme="1"/>
        <rFont val="DanskeLight"/>
      </rPr>
      <t>2</t>
    </r>
    <r>
      <rPr>
        <sz val="11"/>
        <color theme="1"/>
        <rFont val="DanskeLight"/>
      </rPr>
      <t xml:space="preserve">e emissions) </t>
    </r>
    <r>
      <rPr>
        <vertAlign val="superscript"/>
        <sz val="11"/>
        <color theme="1"/>
        <rFont val="DanskeLight"/>
      </rPr>
      <t>1,2,3,4</t>
    </r>
  </si>
  <si>
    <r>
      <rPr>
        <vertAlign val="superscript"/>
        <sz val="10"/>
        <color theme="1"/>
        <rFont val="DanskeLight"/>
      </rPr>
      <t>1</t>
    </r>
    <r>
      <rPr>
        <sz val="10"/>
        <color theme="1"/>
        <rFont val="DanskeLight"/>
      </rPr>
      <t>Other indirect CO</t>
    </r>
    <r>
      <rPr>
        <vertAlign val="subscript"/>
        <sz val="10"/>
        <color theme="1"/>
        <rFont val="DanskeLight"/>
      </rPr>
      <t>2</t>
    </r>
    <r>
      <rPr>
        <sz val="10"/>
        <color theme="1"/>
        <rFont val="DanskeLight"/>
      </rPr>
      <t>e emissions (scope 3) include emissions from purchased goods and services, paper and business travel by air and employee cars.</t>
    </r>
  </si>
  <si>
    <r>
      <rPr>
        <vertAlign val="superscript"/>
        <sz val="10"/>
        <color theme="1"/>
        <rFont val="DanskeLight"/>
      </rPr>
      <t xml:space="preserve">2 </t>
    </r>
    <r>
      <rPr>
        <sz val="10"/>
        <color theme="1"/>
        <rFont val="DanskeLight"/>
      </rPr>
      <t>CO</t>
    </r>
    <r>
      <rPr>
        <vertAlign val="subscript"/>
        <sz val="10"/>
        <color theme="1"/>
        <rFont val="DanskeLight"/>
      </rPr>
      <t>2</t>
    </r>
    <r>
      <rPr>
        <sz val="10"/>
        <color theme="1"/>
        <rFont val="DanskeLight"/>
      </rPr>
      <t>e emissions from our scope 3 category 15 activities not included. For further information on scope 3 emission from our lending book, please see our Climate Progress Report 2024.</t>
    </r>
  </si>
  <si>
    <r>
      <rPr>
        <vertAlign val="superscript"/>
        <sz val="10"/>
        <color theme="1"/>
        <rFont val="DanskeLight"/>
      </rPr>
      <t xml:space="preserve">3 </t>
    </r>
    <r>
      <rPr>
        <sz val="10"/>
        <color theme="1"/>
        <rFont val="DanskeLight"/>
      </rPr>
      <t>From 2019, road transportation for India also included vehicles available for employees commuting and where fuel and services are paid by Dansk Banke.</t>
    </r>
  </si>
  <si>
    <r>
      <rPr>
        <vertAlign val="superscript"/>
        <sz val="10"/>
        <color theme="1"/>
        <rFont val="DanskeLight"/>
      </rPr>
      <t xml:space="preserve">4 </t>
    </r>
    <r>
      <rPr>
        <sz val="10"/>
        <color theme="1"/>
        <rFont val="DanskeLight"/>
      </rPr>
      <t>Scope 3 (other indirect CO</t>
    </r>
    <r>
      <rPr>
        <vertAlign val="subscript"/>
        <sz val="10"/>
        <color theme="1"/>
        <rFont val="DanskeLight"/>
      </rPr>
      <t>2</t>
    </r>
    <r>
      <rPr>
        <sz val="10"/>
        <color theme="1"/>
        <rFont val="DanskeLight"/>
      </rPr>
      <t>e emissions) have been restated back to 2019 baseline to enhance the accuracy of the Scope 3.6 business travel by air model.</t>
    </r>
  </si>
  <si>
    <t>Scope 3.1. Purchased goods</t>
  </si>
  <si>
    <r>
      <t xml:space="preserve">Paper consumption (tonnes) </t>
    </r>
    <r>
      <rPr>
        <vertAlign val="superscript"/>
        <sz val="11"/>
        <color theme="1"/>
        <rFont val="DanskeLight"/>
      </rPr>
      <t>1</t>
    </r>
  </si>
  <si>
    <r>
      <rPr>
        <vertAlign val="superscript"/>
        <sz val="10"/>
        <color theme="1"/>
        <rFont val="DanskeLight"/>
      </rPr>
      <t>1</t>
    </r>
    <r>
      <rPr>
        <sz val="10"/>
        <color theme="1"/>
        <rFont val="DanskeLight"/>
      </rPr>
      <t xml:space="preserve"> Emissions in 2024 from purchased goods (paper consumption) increased relative to 2023 levels due to changes in emission factor values.</t>
    </r>
  </si>
  <si>
    <r>
      <t>Scope 3.6 Business travel</t>
    </r>
    <r>
      <rPr>
        <vertAlign val="superscript"/>
        <sz val="11"/>
        <color theme="1"/>
        <rFont val="DanskeLight"/>
      </rPr>
      <t xml:space="preserve"> 1</t>
    </r>
  </si>
  <si>
    <r>
      <rPr>
        <vertAlign val="superscript"/>
        <sz val="10"/>
        <color theme="1"/>
        <rFont val="DanskeLight"/>
      </rPr>
      <t xml:space="preserve">1 </t>
    </r>
    <r>
      <rPr>
        <sz val="10"/>
        <color theme="1"/>
        <rFont val="DanskeLight"/>
      </rPr>
      <t>Scope 3.6 Business travel emissions have been restated back to 2019 baseline to enhance the accuracy of the Scope 3.6 business travel by air model.</t>
    </r>
  </si>
  <si>
    <r>
      <t>Use of employees‘ cars (tonnes)</t>
    </r>
    <r>
      <rPr>
        <vertAlign val="superscript"/>
        <sz val="11"/>
        <color theme="1"/>
        <rFont val="DanskeLight"/>
      </rPr>
      <t xml:space="preserve"> 1</t>
    </r>
  </si>
  <si>
    <r>
      <rPr>
        <vertAlign val="superscript"/>
        <sz val="10"/>
        <color theme="1"/>
        <rFont val="DanskeLight"/>
      </rPr>
      <t>1</t>
    </r>
    <r>
      <rPr>
        <sz val="10"/>
        <color theme="1"/>
        <rFont val="DanskeLight"/>
      </rPr>
      <t xml:space="preserve"> From 2019, road transportation for India also included vehicles available for employees commuting and where fuel and services are paid by Danske Bank.</t>
    </r>
  </si>
  <si>
    <r>
      <t>Business travel by air (tonnes)</t>
    </r>
    <r>
      <rPr>
        <vertAlign val="superscript"/>
        <sz val="11"/>
        <color theme="1"/>
        <rFont val="DanskeLight"/>
      </rPr>
      <t xml:space="preserve"> 1,2</t>
    </r>
  </si>
  <si>
    <r>
      <rPr>
        <vertAlign val="superscript"/>
        <sz val="10"/>
        <color theme="1"/>
        <rFont val="DanskeLight"/>
      </rPr>
      <t xml:space="preserve">1 </t>
    </r>
    <r>
      <rPr>
        <sz val="10"/>
        <color theme="1"/>
        <rFont val="DanskeLight"/>
      </rPr>
      <t>Emissions for Q4 2018 are estimated using available air travel data from Q1, Q2, and Q3 2019, assuming similar travel patterns.</t>
    </r>
  </si>
  <si>
    <r>
      <rPr>
        <vertAlign val="superscript"/>
        <sz val="10"/>
        <color theme="1"/>
        <rFont val="DanskeLight"/>
      </rPr>
      <t xml:space="preserve">2 </t>
    </r>
    <r>
      <rPr>
        <sz val="10"/>
        <color theme="1"/>
        <rFont val="DanskeLight"/>
      </rPr>
      <t>Business travel by air emissions have been restated back to 2019 baseline to enhance the accuracy of the Scope 3.6 business travel by air model.</t>
    </r>
  </si>
  <si>
    <r>
      <t>Scope 3: CO</t>
    </r>
    <r>
      <rPr>
        <vertAlign val="subscript"/>
        <sz val="11"/>
        <color theme="1"/>
        <rFont val="DanskeLight"/>
      </rPr>
      <t>2</t>
    </r>
    <r>
      <rPr>
        <sz val="11"/>
        <color theme="1"/>
        <rFont val="DanskeLight"/>
      </rPr>
      <t>e emissions from working from home (tonnes)</t>
    </r>
    <r>
      <rPr>
        <vertAlign val="superscript"/>
        <sz val="11"/>
        <color theme="1"/>
        <rFont val="DanskeLight"/>
      </rPr>
      <t xml:space="preserve"> 1</t>
    </r>
  </si>
  <si>
    <r>
      <rPr>
        <vertAlign val="superscript"/>
        <sz val="10"/>
        <color theme="1"/>
        <rFont val="DanskeLight"/>
      </rPr>
      <t xml:space="preserve">1 </t>
    </r>
    <r>
      <rPr>
        <sz val="10"/>
        <color theme="1"/>
        <rFont val="DanskeLight"/>
      </rPr>
      <t>Category added 2022 and backdated to 2019 as per SBTi methodology for re-baselining emissions reduction targets.</t>
    </r>
  </si>
  <si>
    <r>
      <t>Total CO</t>
    </r>
    <r>
      <rPr>
        <vertAlign val="subscript"/>
        <sz val="11"/>
        <color theme="1"/>
        <rFont val="DanskeLight"/>
      </rPr>
      <t>2</t>
    </r>
    <r>
      <rPr>
        <sz val="11"/>
        <color theme="1"/>
        <rFont val="DanskeLight"/>
      </rPr>
      <t xml:space="preserve">e emissions (tonnes) – Market based </t>
    </r>
    <r>
      <rPr>
        <vertAlign val="superscript"/>
        <sz val="11"/>
        <color theme="1"/>
        <rFont val="DanskeLight"/>
      </rPr>
      <t>1,2</t>
    </r>
  </si>
  <si>
    <r>
      <rPr>
        <vertAlign val="superscript"/>
        <sz val="10"/>
        <color theme="1"/>
        <rFont val="DanskeLight"/>
      </rPr>
      <t>1</t>
    </r>
    <r>
      <rPr>
        <sz val="10"/>
        <color theme="1"/>
        <rFont val="DanskeLight"/>
      </rPr>
      <t xml:space="preserve"> The market-based methodology covers the emissions from electricity where contractual arrangements have been considered. For Danske Bank, this entails that the emissions from electricity consumption are reported as zero due to the purchase of renewable electricity certifications under guarantees of origin (GOO) and the renewable energy guarantees of origin (REGO). </t>
    </r>
  </si>
  <si>
    <r>
      <rPr>
        <vertAlign val="superscript"/>
        <sz val="10"/>
        <color theme="1"/>
        <rFont val="DanskeLight"/>
      </rPr>
      <t xml:space="preserve">2 </t>
    </r>
    <r>
      <rPr>
        <sz val="10"/>
        <color theme="1"/>
        <rFont val="DanskeLight"/>
      </rPr>
      <t>Total CO</t>
    </r>
    <r>
      <rPr>
        <vertAlign val="subscript"/>
        <sz val="10"/>
        <color theme="1"/>
        <rFont val="DanskeLight"/>
      </rPr>
      <t>2</t>
    </r>
    <r>
      <rPr>
        <sz val="10"/>
        <color theme="1"/>
        <rFont val="DanskeLight"/>
      </rPr>
      <t>e emissions (tonnes) – Market-based emissions have been restated back to 2019 baseline to enhance the accuracy of the Scope 3.6 business travel by air model (see Breakdown of baseline changes).</t>
    </r>
  </si>
  <si>
    <r>
      <t>Total CO</t>
    </r>
    <r>
      <rPr>
        <vertAlign val="subscript"/>
        <sz val="11"/>
        <color theme="1"/>
        <rFont val="DanskeLight"/>
      </rPr>
      <t>2</t>
    </r>
    <r>
      <rPr>
        <sz val="11"/>
        <color theme="1"/>
        <rFont val="DanskeLight"/>
      </rPr>
      <t xml:space="preserve">e emissions (tonnes) - Location based </t>
    </r>
    <r>
      <rPr>
        <vertAlign val="superscript"/>
        <sz val="11"/>
        <color theme="1"/>
        <rFont val="DanskeLight"/>
      </rPr>
      <t>1,2</t>
    </r>
  </si>
  <si>
    <r>
      <rPr>
        <vertAlign val="superscript"/>
        <sz val="10"/>
        <color theme="1"/>
        <rFont val="DanskeLight"/>
      </rPr>
      <t>1</t>
    </r>
    <r>
      <rPr>
        <sz val="10"/>
        <color theme="1"/>
        <rFont val="DanskeLight"/>
      </rPr>
      <t xml:space="preserve"> The location-based methodology covers the emissions originating from the electricity grid delivered directly from the suppliers.</t>
    </r>
  </si>
  <si>
    <r>
      <rPr>
        <vertAlign val="superscript"/>
        <sz val="10"/>
        <color theme="1"/>
        <rFont val="DanskeLight"/>
      </rPr>
      <t xml:space="preserve">2 </t>
    </r>
    <r>
      <rPr>
        <sz val="10"/>
        <color theme="1"/>
        <rFont val="DanskeLight"/>
      </rPr>
      <t>Total CO</t>
    </r>
    <r>
      <rPr>
        <vertAlign val="subscript"/>
        <sz val="10"/>
        <color theme="1"/>
        <rFont val="DanskeLight"/>
      </rPr>
      <t>2</t>
    </r>
    <r>
      <rPr>
        <sz val="10"/>
        <color theme="1"/>
        <rFont val="DanskeLight"/>
      </rPr>
      <t>e emissions (tonnes) – Location-based emissions have been restated back to 2019 baseline to enhance the accuracy of the Scope 3.6 business travel by air model (see Breakdown of baseline changes).</t>
    </r>
  </si>
  <si>
    <r>
      <t>Total CO</t>
    </r>
    <r>
      <rPr>
        <vertAlign val="subscript"/>
        <sz val="11"/>
        <color theme="1"/>
        <rFont val="DanskeLight"/>
      </rPr>
      <t>2</t>
    </r>
    <r>
      <rPr>
        <sz val="11"/>
        <color theme="1"/>
        <rFont val="DanskeLight"/>
      </rPr>
      <t>e emissions Scope 1 &amp; 2</t>
    </r>
  </si>
  <si>
    <t>Environment: Other consumption</t>
  </si>
  <si>
    <t>Other consumption of the Danske Bank Group.</t>
  </si>
  <si>
    <r>
      <t>Waste total (tonnes)</t>
    </r>
    <r>
      <rPr>
        <vertAlign val="superscript"/>
        <sz val="11"/>
        <color theme="1"/>
        <rFont val="DanskeLight"/>
      </rPr>
      <t>1,2,3</t>
    </r>
  </si>
  <si>
    <r>
      <rPr>
        <vertAlign val="superscript"/>
        <sz val="10"/>
        <color theme="1"/>
        <rFont val="DanskeLight"/>
      </rPr>
      <t>1</t>
    </r>
    <r>
      <rPr>
        <sz val="10"/>
        <color theme="1"/>
        <rFont val="DanskeLight"/>
      </rPr>
      <t xml:space="preserve"> Due to lack of data availability: India and Lithuania not included in 2019; Norway and Sweden not included in 2018; Finland, India and Lithuania not included from 2018-2009; Northern Ireland and Ireland not included from 2011-2009.</t>
    </r>
  </si>
  <si>
    <r>
      <rPr>
        <vertAlign val="superscript"/>
        <sz val="10"/>
        <color theme="1"/>
        <rFont val="DanskeLight"/>
      </rPr>
      <t xml:space="preserve">2 </t>
    </r>
    <r>
      <rPr>
        <sz val="10"/>
        <color theme="1"/>
        <rFont val="DanskeLight"/>
      </rPr>
      <t>Waste consists of three types: waste to landfill, waste to incineration and waste to recycling.</t>
    </r>
  </si>
  <si>
    <r>
      <rPr>
        <vertAlign val="superscript"/>
        <sz val="10"/>
        <color theme="1"/>
        <rFont val="DanskeLight"/>
      </rPr>
      <t>3</t>
    </r>
    <r>
      <rPr>
        <sz val="10"/>
        <color theme="1"/>
        <rFont val="DanskeLight"/>
      </rPr>
      <t xml:space="preserve"> Due to lack of availability, waste data is estimated in 2022 for Sweden, India and Republic of Ireland.</t>
    </r>
  </si>
  <si>
    <t>Waste to landfill (tonnes)</t>
  </si>
  <si>
    <t>Waste to incineration (tonnes)</t>
  </si>
  <si>
    <r>
      <t>Waste to recycling (tonnes)</t>
    </r>
    <r>
      <rPr>
        <vertAlign val="superscript"/>
        <sz val="11"/>
        <color theme="1"/>
        <rFont val="DanskeLight"/>
      </rPr>
      <t>1</t>
    </r>
  </si>
  <si>
    <r>
      <rPr>
        <vertAlign val="superscript"/>
        <sz val="10"/>
        <color theme="1"/>
        <rFont val="DanskeLight"/>
      </rPr>
      <t xml:space="preserve">1 </t>
    </r>
    <r>
      <rPr>
        <sz val="10"/>
        <color theme="1"/>
        <rFont val="DanskeLight"/>
      </rPr>
      <t>Waste to recycling consists of three types: Paper, electronics and other.</t>
    </r>
  </si>
  <si>
    <t>% of waste to recycling</t>
  </si>
  <si>
    <t>Waste to recycling: Paper (tonnes)</t>
  </si>
  <si>
    <t>Waste to recycling: Electronics (tonnes)</t>
  </si>
  <si>
    <t>Waste to recycling: Other (tonnes)</t>
  </si>
  <si>
    <r>
      <t>Water consumption —total (m3)</t>
    </r>
    <r>
      <rPr>
        <vertAlign val="superscript"/>
        <sz val="11"/>
        <color theme="1"/>
        <rFont val="DanskeLight"/>
      </rPr>
      <t>1</t>
    </r>
  </si>
  <si>
    <r>
      <rPr>
        <vertAlign val="superscript"/>
        <sz val="10"/>
        <color theme="1"/>
        <rFont val="DanskeLight"/>
      </rPr>
      <t xml:space="preserve">1 </t>
    </r>
    <r>
      <rPr>
        <sz val="10"/>
        <color theme="1"/>
        <rFont val="DanskeLight"/>
      </rPr>
      <t xml:space="preserve">Due to the unavailability of data, water consumption for 2022 includes only data from Denmark, Finland, Northern Ireland, Norway and Lithuania. 2020 and 2019 includes only data from Denmark, Finland and Lithuania. In Denmark and Lithuania, the data covers only headoffices, and water consumption in Finland accounts for only one location in Pasila, Helsinki. </t>
    </r>
  </si>
  <si>
    <t>Social: Collective bargaining</t>
  </si>
  <si>
    <t>Nordic Labour Markets</t>
  </si>
  <si>
    <t>The level of trade union membership remains comparatively high in all Nordic countries. As a result, labour unions play an important role in wage negotiations of terms and conditions, and collective bargaining agreements are a cornerstone of the functioning of labour markets. The collective bargaining agreements regulate salaries and employment terms and conditions applicable to all employees subject to the agreements. In practice, the agreements apply to all employees of the Danske Bank Group. In Danske Bank A/S, 86% of employees are subject to collective bargaining agreements, and for the Danske Bank Group the ratio is 75%. Collective bargaining agreements are concluded between the relevant trade union and the relevant employer association.</t>
  </si>
  <si>
    <t>In Denmark, the dominant trade union in the  financial services  industry  is</t>
  </si>
  <si>
    <t>Finansforbundet,</t>
  </si>
  <si>
    <t>which concludes the collective bargaining agreement with Finance Denmark</t>
  </si>
  <si>
    <t>Finanssektorens Arbejdsgiverforening.</t>
  </si>
  <si>
    <t>The general agreement may be adapted in local negotiations between an individual institution and the trade union. Both the general agreement and adapted local agreements are available at (in Danish only):</t>
  </si>
  <si>
    <t xml:space="preserve">https://www.finansforbundet.dk/dk/dine-rettigheder/overenskomster/ </t>
  </si>
  <si>
    <t>In Finland, Danske Bank has its own collective agreement, which covers more than 80% of employees. We have two trade unions: Danske Bank Henkilöstöyhdistys PRO ry (Personnel Association PRO) and Danske Bank Esimiehet ja Asiantuntijat ry (Managers and Specialists). The main collective agreement is negotiated together with Henkilöstöyhdistys Pro ry, and other local agreements are mainly negotiated together with both unions. However, salary increases and the duration of the collective agreement are negotiated together with the rest of the finance employer associations and employee associations.</t>
  </si>
  <si>
    <t>In Norway, the dominant trade union in the financial services industry is Finansforbundet (finansforbundet.no), which concludes the collective bargaining agreement with Finance Norway (finansnorge.no). Additionally, the trade union Econa has local representation in Danske Bank Norway, meaning the bank is also covered by the collective bargaining agreement between Econa and Finance Norway. The agreements can be found at:</t>
  </si>
  <si>
    <t>https://www.finansnorge.no/</t>
  </si>
  <si>
    <t xml:space="preserve">In Sweden, the dominant trade unions in the financial services industry are </t>
  </si>
  <si>
    <t>Finansförbundet</t>
  </si>
  <si>
    <r>
      <rPr>
        <sz val="11"/>
        <color theme="1"/>
        <rFont val="DanskeLight"/>
      </rPr>
      <t xml:space="preserve">and </t>
    </r>
    <r>
      <rPr>
        <u/>
        <sz val="11"/>
        <color rgb="FF0069FA"/>
        <rFont val="DanskeLight"/>
      </rPr>
      <t>Sveriges Academikers Centralorganisation (SACO)</t>
    </r>
    <r>
      <rPr>
        <sz val="11"/>
        <color rgb="FF0069FA"/>
        <rFont val="DanskeLight"/>
      </rPr>
      <t xml:space="preserve">. </t>
    </r>
  </si>
  <si>
    <t>Their counterpart in collective bargaining agreements is</t>
  </si>
  <si>
    <t>Bankernas Arbetsgivarorganisation(BAO).</t>
  </si>
  <si>
    <t xml:space="preserve">Wage negotiations in Sweden are comparatively centralised, and the export industry plays an important role in setting the general level of wage increases in order to preserve the competitiveness of Swedish industry, with domestic private sectors and the public sector align to these agreements. </t>
  </si>
  <si>
    <t>Social: Conflict resolution</t>
  </si>
  <si>
    <t>Summary of rules by labour market</t>
  </si>
  <si>
    <t>In Denmark, a conflict between Danske Bank and an employee who is a member of the relevant union under the collective agreement must be handled in accordance with the agreement between Finance Denmark (employer association) and the Financial Services Union Denmark – an agreement that covers rules for resolving industrial disputes. The agreement requires, that for example, conflicts relating to employment law staff grievances must be negotiated locally within a set deadline. If the local negotiations are unsuccessful, an association meeting must be held. If an agreement is not reached, the conflict can be referred to industrial arbitration for resolution of the conflict. A similar agreement applies to the collective agreement for Danica Pension. 
Employees who due to their employment terms are not covered by a collective agreement can be covered by an arbitration clause in the employee contract that details the procedure for handling a conflict if an amicable solution cannot be achieved.
For employees i) who are not covered by the agreement between Finance Denmark and the Financial Services Union Denmark on rules for resolving industrial disputes, or ii) who are covered by the collective agreement but are not a member of the relevant union, or who do not have an arbitration clause, a conflict must be handled via the Danish judicial system or The Danish Board of Equal Treatment (Ligebehandlingsnævnet), where applicable. Further information about legislation and the Danish labour market is available on the Danish Ministry of Employment website:</t>
  </si>
  <si>
    <t>The Ministry of Employment</t>
  </si>
  <si>
    <t>A conflict relating to the interpretation of collective agreement provisions must be handled according to Article 43 of the collective agreement. In principle, an employee must first address the issue with their manager. If no result is reached, the conflict is taken to a negotiation between a union representative (shop steward) and an employer representative. If the conflict needs to be escalated, the dispute is reviewed and handled by the official collective agreement parties. If no mutual understanding is achieved, disputes related to the collective agreement can be taken to the Finnish Labour Court, where the dispute is resolved according to the Act on Judicial Procedure in the Labour Court. 
Other types of disputes between Danske Bank and an employee are initially handled by informal negotiations between relevant parties and ultimately by a local district court if necessary (in accordance with the Finnish Code of Judicial Procedure). The aforementioned also applies to employees who are outside the scope of the collective agreement.</t>
  </si>
  <si>
    <t>In Lithuania, a conflict between Danske Bank and an employee must be handled in accordance with the Labour Code of the Republic of Lithuania. A participant in an employment relationship (employee or employer) who believes that another subject of the labour law has violated their rights must apply to a labour dispute commission (a mandatory institution for hearing labour disputes) within a set deadline. The decisions of the labour dispute commission are binding for all parties and are enforceable through civil procedure regulations. However, if an employee or an employer disagrees with a decision of the labour dispute commision, they may file a case with a court of the Republic of Lithuania where the dispute will be heard once again. More information on legislation is available on the website of the State Labour Inspectorate of the Republic of Lithuania:</t>
  </si>
  <si>
    <t>National Labour Inspectorate</t>
  </si>
  <si>
    <t>A conflict relating to the interpretation of collective agreement provisions must be handled according to the local collective agreement for Danske Bank Norway section 8-2 and chapter 7 of the Basic Agreement between Finance Norway and the Finance Sector Union of Norway. In principle, an employee must first address the issue with their manager. If no result is reached, the conflict is taken to a negotiation between a union representative (shop steward) and an employer representative within 14 days. If the conflict needs to be escalated, the dispute is reviewed and handled by the official collective agreement parties. If no mutual understanding is achieved, disputes related to the collective agreement can be taken to the Norwegian Labour Court, where the dispute is resolved according to the Norwegian Labour Disputes Act.
Other types of disputes between Danske Bank and an employee are initially handled by informal negotiations between relevant parties and ultimately by a local district court if necessary (according to the Norwegian Dispute Act). The aforementioned also applies to employees who are outside the scope of the collective agreement.</t>
  </si>
  <si>
    <t xml:space="preserve">In Sweden, the collective agreement with the unions applies to all employees, irrespective of whether an employee is a member of a union or not. However, if a conflict between the Danske Bank and an employee arises, the conflict is handled as follows:
If the employee is a member of the one of the two unions with which Danske Bank has a collective agreement, the dispute must be handled according to the rules of resolving disputes in the collective agreement. The local negotiations must be negotiated within a set deadline. If the local negotiations are unsuccessful, the employers’ association will become involved and an association meeting must be held. If an agreement is not reached, the conflict can be referred to industrial arbitration for resolution of the conflict, at which the employers’ association will participate.
If the employee is not a member of the relevant union, a conflict is handled according to the rules of resolving disputes in the collective agreement, the local negotiation, which is to be held within a certain time period. If an agreement is not reached by local negotiation, the conflict must be handled via the Swedish judicial system, primary court, and ultimately by the Swedish Labour Court if neither of the parties (the unions or the employer organisation) will represent the employee or Danske Bank.
If the employee is not a member of any union, the employee is entitled to be represented by an external lawyer and the conflict must be handled via the Swedish judicial system, primary court and ultimately by the Swedish Labour Court.	
Please note that employees can have an employment agreement in which an arbitration clause exits, but such agreements are uncommon.
It is possible for an employee to be represented by the Swedish Equality Ombudsman (Diskrimineringsombudsmannen), in which case the conflict will be referred to the Swedish Labour Court.	</t>
  </si>
  <si>
    <t>Social: Accessible finance</t>
  </si>
  <si>
    <t>Number of locations</t>
  </si>
  <si>
    <t>Baltics</t>
  </si>
  <si>
    <t>Number of self-service eBanking transactions (millions)</t>
  </si>
  <si>
    <t>Number of self-service mobile and tablet banking transactions (millions)</t>
  </si>
  <si>
    <t>Social: Volunteering</t>
  </si>
  <si>
    <t>Our corporate volunteering programme, Time2Give, was established in 2019. Through the programme, employees are empowered to participate in volunteer activities three workdays per year paid by the Group. Employees decide themselves whether they want to volunteer alone or with their team. Similarly, they can choose to find their own volunteer project, or in some countries they can sign up to a project headed by Danske Bank in partnership with local NGOs and other organisations. Time2Give is a global project and open to all employees in the Group.</t>
  </si>
  <si>
    <r>
      <t>Number of participants in employee volunteering programmes</t>
    </r>
    <r>
      <rPr>
        <vertAlign val="superscript"/>
        <sz val="11"/>
        <color theme="1"/>
        <rFont val="DanskeLight"/>
      </rPr>
      <t xml:space="preserve"> 1,2</t>
    </r>
  </si>
  <si>
    <r>
      <rPr>
        <vertAlign val="superscript"/>
        <sz val="10"/>
        <color theme="1"/>
        <rFont val="DanskeLight"/>
      </rPr>
      <t xml:space="preserve">1 </t>
    </r>
    <r>
      <rPr>
        <sz val="10"/>
        <color theme="1"/>
        <rFont val="DanskeLight"/>
      </rPr>
      <t>The number of participants increased significantly in 2022 due to an extension of our employee volunteering programme, which enabled employees to spend two additional paid workdays as an immediate response to the war in Ukraine.</t>
    </r>
  </si>
  <si>
    <r>
      <rPr>
        <vertAlign val="superscript"/>
        <sz val="10"/>
        <color theme="1"/>
        <rFont val="DanskeLight"/>
      </rPr>
      <t xml:space="preserve">2 </t>
    </r>
    <r>
      <rPr>
        <sz val="10"/>
        <color theme="1"/>
        <rFont val="DanskeLight"/>
      </rPr>
      <t>Data for 2020-2024 are verified by third party.</t>
    </r>
  </si>
  <si>
    <t>Social: Employees</t>
  </si>
  <si>
    <t>Total (Q1-Q4)</t>
  </si>
  <si>
    <r>
      <rPr>
        <vertAlign val="superscript"/>
        <sz val="10"/>
        <color theme="1"/>
        <rFont val="DanskeLight"/>
      </rPr>
      <t xml:space="preserve">1 </t>
    </r>
    <r>
      <rPr>
        <sz val="10"/>
        <color theme="1"/>
        <rFont val="DanskeLight"/>
      </rPr>
      <t>The number of FTEs is based on information registered at the end of the year in the Group's registration system.</t>
    </r>
  </si>
  <si>
    <r>
      <rPr>
        <vertAlign val="superscript"/>
        <sz val="10"/>
        <color theme="1"/>
        <rFont val="DanskeLight"/>
      </rPr>
      <t xml:space="preserve">2 </t>
    </r>
    <r>
      <rPr>
        <sz val="10"/>
        <color theme="1"/>
        <rFont val="DanskeLight"/>
      </rPr>
      <t>Verified by third party</t>
    </r>
  </si>
  <si>
    <r>
      <t xml:space="preserve">Employee engagement score (%) </t>
    </r>
    <r>
      <rPr>
        <vertAlign val="superscript"/>
        <sz val="11"/>
        <color theme="1"/>
        <rFont val="DanskeLight"/>
      </rPr>
      <t>1,2</t>
    </r>
  </si>
  <si>
    <r>
      <rPr>
        <vertAlign val="superscript"/>
        <sz val="10"/>
        <color theme="1"/>
        <rFont val="DanskeLight"/>
      </rPr>
      <t xml:space="preserve">1 </t>
    </r>
    <r>
      <rPr>
        <sz val="10"/>
        <color theme="1"/>
        <rFont val="DanskeLight"/>
      </rPr>
      <t>In 2021, a new Culture and Engagement Survey was introduced. Due to a change in survey methodology, our previous 2023 ambition of a 90% engagement score is no longer applicable and we now have a Satisfaction &amp; Motivation index target of 77 instead.</t>
    </r>
  </si>
  <si>
    <r>
      <rPr>
        <vertAlign val="superscript"/>
        <sz val="10"/>
        <color theme="1"/>
        <rFont val="DanskeLight"/>
      </rPr>
      <t xml:space="preserve">2 </t>
    </r>
    <r>
      <rPr>
        <sz val="10"/>
        <color theme="1"/>
        <rFont val="DanskeLight"/>
      </rPr>
      <t>2020-2023 data is verified by third party</t>
    </r>
  </si>
  <si>
    <r>
      <t xml:space="preserve">Employee turnover (%) </t>
    </r>
    <r>
      <rPr>
        <vertAlign val="superscript"/>
        <sz val="11"/>
        <color theme="1"/>
        <rFont val="DanskeLight"/>
      </rPr>
      <t>1,2,3</t>
    </r>
  </si>
  <si>
    <t>Women</t>
  </si>
  <si>
    <t>Men</t>
  </si>
  <si>
    <t>Third gender/non-binary</t>
  </si>
  <si>
    <r>
      <rPr>
        <vertAlign val="superscript"/>
        <sz val="10"/>
        <color theme="1"/>
        <rFont val="DanskeLight"/>
      </rPr>
      <t xml:space="preserve">1 </t>
    </r>
    <r>
      <rPr>
        <sz val="10"/>
        <color theme="1"/>
        <rFont val="DanskeLight"/>
      </rPr>
      <t>Employee turnover is defined as the number of leavers (retired and resigned employees – headcount) over a 12-month period, divided by the average number of employees at the end of each month over a 12-month period, which gives a turnover rate.</t>
    </r>
  </si>
  <si>
    <r>
      <rPr>
        <vertAlign val="superscript"/>
        <sz val="10"/>
        <color theme="1"/>
        <rFont val="DanskeLight"/>
      </rPr>
      <t xml:space="preserve">2 </t>
    </r>
    <r>
      <rPr>
        <sz val="10"/>
        <color theme="1"/>
        <rFont val="DanskeLight"/>
      </rPr>
      <t>The high turnover percentage in 2024 for non-binary employees is due to the small number in this category; three terminations in 2024 significantly impacted the percentage.</t>
    </r>
  </si>
  <si>
    <r>
      <rPr>
        <vertAlign val="superscript"/>
        <sz val="10"/>
        <color theme="1"/>
        <rFont val="DanskeLight"/>
      </rPr>
      <t xml:space="preserve">3 </t>
    </r>
    <r>
      <rPr>
        <sz val="10"/>
        <color theme="1"/>
        <rFont val="DanskeLight"/>
      </rPr>
      <t>Verified by third party</t>
    </r>
  </si>
  <si>
    <r>
      <t xml:space="preserve">Average year of service (years) </t>
    </r>
    <r>
      <rPr>
        <vertAlign val="superscript"/>
        <sz val="11"/>
        <color theme="1"/>
        <rFont val="DanskeLight"/>
      </rPr>
      <t>1</t>
    </r>
  </si>
  <si>
    <r>
      <rPr>
        <vertAlign val="superscript"/>
        <sz val="10"/>
        <color theme="1"/>
        <rFont val="DanskeLight"/>
      </rPr>
      <t>1</t>
    </r>
    <r>
      <rPr>
        <sz val="10"/>
        <color theme="1"/>
        <rFont val="DanskeLight"/>
      </rPr>
      <t>Average years of service is defined as average years that employees have worked in the Group. The figures cover the entire Group.</t>
    </r>
  </si>
  <si>
    <r>
      <t xml:space="preserve">Average age (years) </t>
    </r>
    <r>
      <rPr>
        <vertAlign val="superscript"/>
        <sz val="11"/>
        <color theme="1"/>
        <rFont val="DanskeLight"/>
      </rPr>
      <t>1</t>
    </r>
  </si>
  <si>
    <r>
      <rPr>
        <vertAlign val="superscript"/>
        <sz val="10"/>
        <color theme="1"/>
        <rFont val="DanskeLight"/>
      </rPr>
      <t xml:space="preserve">1 </t>
    </r>
    <r>
      <rPr>
        <sz val="10"/>
        <color theme="1"/>
        <rFont val="DanskeLight"/>
      </rPr>
      <t>Average age is defined as average age of employees in the Group. The figures cover the entire Group.</t>
    </r>
  </si>
  <si>
    <r>
      <t xml:space="preserve">Employee age groups (%) </t>
    </r>
    <r>
      <rPr>
        <vertAlign val="superscript"/>
        <sz val="11"/>
        <color theme="1"/>
        <rFont val="DanskeLight"/>
      </rPr>
      <t>1,2</t>
    </r>
  </si>
  <si>
    <t>&lt;30 years</t>
  </si>
  <si>
    <t>30-50 years</t>
  </si>
  <si>
    <t>50&lt; years</t>
  </si>
  <si>
    <t>30-49 years</t>
  </si>
  <si>
    <r>
      <rPr>
        <vertAlign val="superscript"/>
        <sz val="10"/>
        <color theme="1"/>
        <rFont val="DanskeLight"/>
      </rPr>
      <t xml:space="preserve">1 </t>
    </r>
    <r>
      <rPr>
        <sz val="10"/>
        <color theme="1"/>
        <rFont val="DanskeLight"/>
      </rPr>
      <t>Employees per age group shows the age distribution of the employees in the Group. The figures cover the entire Group.</t>
    </r>
  </si>
  <si>
    <r>
      <rPr>
        <vertAlign val="superscript"/>
        <sz val="10"/>
        <color theme="1"/>
        <rFont val="DanskeLight"/>
      </rPr>
      <t xml:space="preserve">2 </t>
    </r>
    <r>
      <rPr>
        <sz val="10"/>
        <color theme="1"/>
        <rFont val="DanskeLight"/>
      </rPr>
      <t>Data for 2024 is verified by third party</t>
    </r>
  </si>
  <si>
    <r>
      <t xml:space="preserve">Employee country distribution (%) </t>
    </r>
    <r>
      <rPr>
        <vertAlign val="superscript"/>
        <sz val="11"/>
        <color theme="1"/>
        <rFont val="DanskeLight"/>
      </rPr>
      <t>1,2,3</t>
    </r>
  </si>
  <si>
    <t>Luxembourg</t>
  </si>
  <si>
    <t>Poland</t>
  </si>
  <si>
    <t>United Kingdom</t>
  </si>
  <si>
    <t>USA</t>
  </si>
  <si>
    <r>
      <rPr>
        <vertAlign val="superscript"/>
        <sz val="10"/>
        <color theme="1"/>
        <rFont val="DanskeLight"/>
      </rPr>
      <t xml:space="preserve">1 </t>
    </r>
    <r>
      <rPr>
        <sz val="10"/>
        <color theme="1"/>
        <rFont val="DanskeLight"/>
      </rPr>
      <t>Employees per country shows the share of the employees working in the different countries that the Group operates in. The figures cover the entire Group.</t>
    </r>
  </si>
  <si>
    <r>
      <rPr>
        <vertAlign val="superscript"/>
        <sz val="10"/>
        <color theme="1"/>
        <rFont val="DanskeLight"/>
      </rPr>
      <t xml:space="preserve">2 </t>
    </r>
    <r>
      <rPr>
        <sz val="10"/>
        <color theme="1"/>
        <rFont val="DanskeLight"/>
      </rPr>
      <t>From September 2023, all employees in Danske IT in India were transfered to Infosys as Danske Bank entered a strategic partnership with Infosys.</t>
    </r>
  </si>
  <si>
    <r>
      <rPr>
        <vertAlign val="superscript"/>
        <sz val="10"/>
        <color theme="1"/>
        <rFont val="DanskeLight"/>
      </rPr>
      <t xml:space="preserve">3 </t>
    </r>
    <r>
      <rPr>
        <sz val="10"/>
        <color theme="1"/>
        <rFont val="DanskeLight"/>
      </rPr>
      <t>Data for 2024 is verified by third party</t>
    </r>
  </si>
  <si>
    <r>
      <t xml:space="preserve">Leaves of absence granted for other reasons (number of employees granted leave of absence during the year) </t>
    </r>
    <r>
      <rPr>
        <vertAlign val="superscript"/>
        <sz val="11"/>
        <color theme="1"/>
        <rFont val="DanskeLight"/>
      </rPr>
      <t>1</t>
    </r>
  </si>
  <si>
    <r>
      <rPr>
        <vertAlign val="superscript"/>
        <sz val="10"/>
        <color theme="1"/>
        <rFont val="DanskeLight"/>
      </rPr>
      <t xml:space="preserve">1 </t>
    </r>
    <r>
      <rPr>
        <sz val="10"/>
        <color theme="1"/>
        <rFont val="DanskeLight"/>
      </rPr>
      <t>Leaves of absence granted for other reasons is defined as number of employees in the Group who have been granted leave during the year excluding family leave as the reason. From 2019, the figures cover the entire Group.</t>
    </r>
  </si>
  <si>
    <r>
      <t xml:space="preserve">Employees on leave during the year (number) </t>
    </r>
    <r>
      <rPr>
        <vertAlign val="superscript"/>
        <sz val="11"/>
        <color theme="1"/>
        <rFont val="DanskeLight"/>
      </rPr>
      <t>1</t>
    </r>
  </si>
  <si>
    <r>
      <rPr>
        <vertAlign val="superscript"/>
        <sz val="10"/>
        <color theme="1"/>
        <rFont val="DanskeLight"/>
      </rPr>
      <t xml:space="preserve">1 </t>
    </r>
    <r>
      <rPr>
        <sz val="10"/>
        <color theme="1"/>
        <rFont val="DanskeLight"/>
      </rPr>
      <t>Employees on leave during the year is defined as number of employees in the Group who have been granted leave during the year including all leave reasons. From 2019, the figures cover the entire Group.</t>
    </r>
  </si>
  <si>
    <r>
      <t xml:space="preserve">Flex jobs (number) </t>
    </r>
    <r>
      <rPr>
        <vertAlign val="superscript"/>
        <sz val="11"/>
        <color theme="1"/>
        <rFont val="DanskeLight"/>
      </rPr>
      <t>1</t>
    </r>
  </si>
  <si>
    <r>
      <rPr>
        <vertAlign val="superscript"/>
        <sz val="10"/>
        <color theme="1"/>
        <rFont val="DanskeLight"/>
      </rPr>
      <t xml:space="preserve">1 </t>
    </r>
    <r>
      <rPr>
        <sz val="10"/>
        <color theme="1"/>
        <rFont val="DanskeLight"/>
      </rPr>
      <t>A flex job is a Danish work arrangement for people with reduced ability to work. Flex jobs is defined as number of employees in the Group working on a flex job agreement year-end. The number of flex jobs covers activities in Denmark only.</t>
    </r>
  </si>
  <si>
    <r>
      <t xml:space="preserve">Part-time employees (number) </t>
    </r>
    <r>
      <rPr>
        <vertAlign val="superscript"/>
        <sz val="11"/>
        <color theme="1"/>
        <rFont val="DanskeLight"/>
      </rPr>
      <t>1,2</t>
    </r>
  </si>
  <si>
    <r>
      <rPr>
        <vertAlign val="superscript"/>
        <sz val="10"/>
        <color theme="1"/>
        <rFont val="DanskeLight"/>
      </rPr>
      <t xml:space="preserve">1 </t>
    </r>
    <r>
      <rPr>
        <sz val="10"/>
        <color theme="1"/>
        <rFont val="DanskeLight"/>
      </rPr>
      <t>Employees working part time is defined as the number of employees in the Group working part time year-end. The figures cover the entire Group.</t>
    </r>
  </si>
  <si>
    <r>
      <rPr>
        <vertAlign val="superscript"/>
        <sz val="10"/>
        <color theme="1"/>
        <rFont val="DanskeLight"/>
      </rPr>
      <t xml:space="preserve">2 </t>
    </r>
    <r>
      <rPr>
        <sz val="10"/>
        <color theme="1"/>
        <rFont val="DanskeLight"/>
      </rPr>
      <t>Data for 2024 is verified by third party.</t>
    </r>
  </si>
  <si>
    <t>Social: Diversity, Equity and Inclusion</t>
  </si>
  <si>
    <r>
      <t xml:space="preserve">Employee gender distribution (% women) </t>
    </r>
    <r>
      <rPr>
        <vertAlign val="superscript"/>
        <sz val="11"/>
        <color theme="1"/>
        <rFont val="DanskeLight"/>
      </rPr>
      <t>1</t>
    </r>
  </si>
  <si>
    <r>
      <t xml:space="preserve">Gender distribution: Leaders in general (% women) </t>
    </r>
    <r>
      <rPr>
        <vertAlign val="superscript"/>
        <sz val="11"/>
        <color theme="1"/>
        <rFont val="DanskeLight"/>
      </rPr>
      <t>1,2</t>
    </r>
  </si>
  <si>
    <r>
      <rPr>
        <vertAlign val="superscript"/>
        <sz val="10"/>
        <color theme="1"/>
        <rFont val="DanskeLight"/>
      </rPr>
      <t xml:space="preserve">1 </t>
    </r>
    <r>
      <rPr>
        <sz val="10"/>
        <color theme="1"/>
        <rFont val="DanskeLight"/>
      </rPr>
      <t>Leadership positions is defined as persons with staff responsibility.</t>
    </r>
  </si>
  <si>
    <r>
      <rPr>
        <vertAlign val="superscript"/>
        <sz val="10"/>
        <color theme="1"/>
        <rFont val="DanskeLight"/>
      </rPr>
      <t xml:space="preserve">2 </t>
    </r>
    <r>
      <rPr>
        <sz val="10"/>
        <color theme="1"/>
        <rFont val="DanskeLight"/>
      </rPr>
      <t>Verified by third party.</t>
    </r>
  </si>
  <si>
    <r>
      <t xml:space="preserve">Gender distribution: Senior leaders (% women) </t>
    </r>
    <r>
      <rPr>
        <vertAlign val="superscript"/>
        <sz val="11"/>
        <color theme="1"/>
        <rFont val="DanskeLight"/>
      </rPr>
      <t>1,2</t>
    </r>
  </si>
  <si>
    <r>
      <rPr>
        <vertAlign val="superscript"/>
        <sz val="10"/>
        <color theme="1"/>
        <rFont val="DanskeLight"/>
      </rPr>
      <t xml:space="preserve">1 </t>
    </r>
    <r>
      <rPr>
        <sz val="10"/>
        <color theme="1"/>
        <rFont val="DanskeLight"/>
      </rPr>
      <t>Due to a reviewed and more accurate accounting methodology for women in senior leadership positions, we have updated the 2019 baseline from 23% to 27% (updated data is from January 2020). The increase is due to a new definition of senior leadership position, resulting in an increase of the baseline senior leader population from 603 to 927.</t>
    </r>
  </si>
  <si>
    <r>
      <t xml:space="preserve">Gender distribution: Level 2 leader (% women) </t>
    </r>
    <r>
      <rPr>
        <vertAlign val="superscript"/>
        <sz val="11"/>
        <color theme="1"/>
        <rFont val="DanskeLight"/>
      </rPr>
      <t>1,2</t>
    </r>
  </si>
  <si>
    <r>
      <rPr>
        <vertAlign val="superscript"/>
        <sz val="10"/>
        <color theme="1"/>
        <rFont val="DanskeLight"/>
      </rPr>
      <t xml:space="preserve">1 </t>
    </r>
    <r>
      <rPr>
        <sz val="10"/>
        <color theme="1"/>
        <rFont val="DanskeLight"/>
      </rPr>
      <t xml:space="preserve">Number of women/men with staff responsibility at supervisor level 2 as a percentage of total headcount with staff responsibility at supervisor level 2. The CEO is at supervisor level 1. </t>
    </r>
  </si>
  <si>
    <r>
      <t xml:space="preserve">Gender distribution: Level 3 leaders (% women) </t>
    </r>
    <r>
      <rPr>
        <vertAlign val="superscript"/>
        <sz val="11"/>
        <color theme="1"/>
        <rFont val="DanskeLight"/>
      </rPr>
      <t>1,2</t>
    </r>
  </si>
  <si>
    <r>
      <rPr>
        <vertAlign val="superscript"/>
        <sz val="10"/>
        <color theme="1"/>
        <rFont val="DanskeLight"/>
      </rPr>
      <t xml:space="preserve">1 </t>
    </r>
    <r>
      <rPr>
        <sz val="10"/>
        <color theme="1"/>
        <rFont val="DanskeLight"/>
      </rPr>
      <t xml:space="preserve">Number of women/men with staff responsibility at supervisor level 3 as a percentage of total headcount with staff responsibility at supervisor level 3. The CEO is at supervisor level 1. </t>
    </r>
  </si>
  <si>
    <r>
      <t xml:space="preserve">Gender distribution: Executive Leadership Team (% women) </t>
    </r>
    <r>
      <rPr>
        <vertAlign val="superscript"/>
        <sz val="11"/>
        <color theme="1"/>
        <rFont val="DanskeLight"/>
      </rPr>
      <t>1</t>
    </r>
  </si>
  <si>
    <r>
      <rPr>
        <vertAlign val="superscript"/>
        <sz val="10"/>
        <color theme="1"/>
        <rFont val="DanskeLight"/>
      </rPr>
      <t xml:space="preserve">1 </t>
    </r>
    <r>
      <rPr>
        <sz val="10"/>
        <color theme="1"/>
        <rFont val="DanskeLight"/>
      </rPr>
      <t>2020 and 2024 are verified by third party.</t>
    </r>
  </si>
  <si>
    <r>
      <t xml:space="preserve">Employee gender pay ratio (%) </t>
    </r>
    <r>
      <rPr>
        <vertAlign val="superscript"/>
        <sz val="11"/>
        <color theme="1"/>
        <rFont val="DanskeLight"/>
      </rPr>
      <t>1,2,3,4</t>
    </r>
  </si>
  <si>
    <r>
      <rPr>
        <vertAlign val="superscript"/>
        <sz val="10"/>
        <color theme="1"/>
        <rFont val="DanskeLight"/>
      </rPr>
      <t xml:space="preserve">1 </t>
    </r>
    <r>
      <rPr>
        <sz val="10"/>
        <color theme="1"/>
        <rFont val="DanskeLight"/>
      </rPr>
      <t>In 2022, the employee gender pay ratio decreased from 81% in 2021 to 76%. The decrease reflects how different types of work have traditionally been valued and remunerated, thereby leading to a disproportionate number of men in higher-paid positions – a situation that remains a reality in some of the low-cost countries in which Danske Bank is growing. This had a negative impact on our overall progress.</t>
    </r>
  </si>
  <si>
    <r>
      <rPr>
        <vertAlign val="superscript"/>
        <sz val="10"/>
        <color theme="1"/>
        <rFont val="DanskeLight"/>
      </rPr>
      <t xml:space="preserve">2 </t>
    </r>
    <r>
      <rPr>
        <sz val="10"/>
        <color theme="1"/>
        <rFont val="DanskeLight"/>
      </rPr>
      <t xml:space="preserve">Compared to 2023, median pay increased for both genders, but more so for men than women, hence our median gender pay ratio decreased from 2023 to 2024. This was caused by a shift in the relative composition of Danske Banks' workforce across countries and types of positions. </t>
    </r>
  </si>
  <si>
    <r>
      <rPr>
        <vertAlign val="superscript"/>
        <sz val="10"/>
        <color theme="1"/>
        <rFont val="DanskeLight"/>
      </rPr>
      <t xml:space="preserve">3 </t>
    </r>
    <r>
      <rPr>
        <sz val="10"/>
        <color theme="1"/>
        <rFont val="DanskeLight"/>
      </rPr>
      <t>The gender pay ratio has been restated for 2023.</t>
    </r>
  </si>
  <si>
    <r>
      <rPr>
        <vertAlign val="superscript"/>
        <sz val="10"/>
        <color theme="1"/>
        <rFont val="DanskeLight"/>
      </rPr>
      <t xml:space="preserve">4 </t>
    </r>
    <r>
      <rPr>
        <sz val="10"/>
        <color theme="1"/>
        <rFont val="DanskeLight"/>
      </rPr>
      <t>Verified by third party.</t>
    </r>
  </si>
  <si>
    <t>Social: Health and safety</t>
  </si>
  <si>
    <r>
      <t xml:space="preserve">Absence due to illness (average number of days lost through illness per employee) </t>
    </r>
    <r>
      <rPr>
        <vertAlign val="superscript"/>
        <sz val="11"/>
        <color theme="1"/>
        <rFont val="DanskeLight"/>
      </rPr>
      <t>1,2,3,4</t>
    </r>
  </si>
  <si>
    <r>
      <rPr>
        <vertAlign val="superscript"/>
        <sz val="10"/>
        <color theme="1"/>
        <rFont val="DanskeLight"/>
      </rPr>
      <t xml:space="preserve">1 </t>
    </r>
    <r>
      <rPr>
        <sz val="10"/>
        <color theme="1"/>
        <rFont val="DanskeLight"/>
      </rPr>
      <t xml:space="preserve">Absence due to illness is defined as time lost due to the employee's own illness, including pregnancy-related sick leave, occupational accidents and diseases. The rate of absence is calculated as the average number of registered days of absence per employee. The data may be underreported if employees do not register their illness. From 2010-2016, data covers the entire Group except for the Baltic states due to missing data. </t>
    </r>
  </si>
  <si>
    <r>
      <rPr>
        <vertAlign val="superscript"/>
        <sz val="10"/>
        <color theme="1"/>
        <rFont val="DanskeLight"/>
      </rPr>
      <t xml:space="preserve">2 </t>
    </r>
    <r>
      <rPr>
        <sz val="10"/>
        <color theme="1"/>
        <rFont val="DanskeLight"/>
      </rPr>
      <t>2021 data covers Denmark, Finland, Lithuania, Norway and Sweden.</t>
    </r>
  </si>
  <si>
    <r>
      <rPr>
        <vertAlign val="superscript"/>
        <sz val="10"/>
        <color theme="1"/>
        <rFont val="DanskeLight"/>
      </rPr>
      <t xml:space="preserve">3 </t>
    </r>
    <r>
      <rPr>
        <sz val="10"/>
        <color theme="1"/>
        <rFont val="DanskeLight"/>
      </rPr>
      <t>2022 data covers Denmark, Finland, Lithuania, Norway, Sweden and Poland.</t>
    </r>
  </si>
  <si>
    <r>
      <rPr>
        <vertAlign val="superscript"/>
        <sz val="10"/>
        <color theme="1"/>
        <rFont val="DanskeLight"/>
      </rPr>
      <t xml:space="preserve">4 </t>
    </r>
    <r>
      <rPr>
        <sz val="10"/>
        <color theme="1"/>
        <rFont val="DanskeLight"/>
      </rPr>
      <t>Data for 2023-2024 is not available due to a system error.</t>
    </r>
  </si>
  <si>
    <r>
      <t>Injuries or post-traumatic stress related to robberies and violent situations (number)</t>
    </r>
    <r>
      <rPr>
        <vertAlign val="superscript"/>
        <sz val="11"/>
        <color theme="1"/>
        <rFont val="DanskeLight"/>
      </rPr>
      <t>1</t>
    </r>
  </si>
  <si>
    <r>
      <rPr>
        <vertAlign val="superscript"/>
        <sz val="10"/>
        <color theme="1"/>
        <rFont val="DanskeLight"/>
      </rPr>
      <t xml:space="preserve">1 </t>
    </r>
    <r>
      <rPr>
        <sz val="10"/>
        <color theme="1"/>
        <rFont val="DanskeLight"/>
      </rPr>
      <t>The number of injuries or incidents of potential post-traumatic stress related to robberies is defined as the number of injuries or employees reported to the authorities where an employee has been involved in a robbery, a violent situation or recieved a threath. The data covers the entire Group except for India and Malaysia.</t>
    </r>
  </si>
  <si>
    <r>
      <t xml:space="preserve">Other physical or mental injuries (number) </t>
    </r>
    <r>
      <rPr>
        <vertAlign val="superscript"/>
        <sz val="11"/>
        <color theme="1"/>
        <rFont val="DanskeLight"/>
      </rPr>
      <t>1</t>
    </r>
  </si>
  <si>
    <r>
      <rPr>
        <vertAlign val="superscript"/>
        <sz val="10"/>
        <color theme="1"/>
        <rFont val="DanskeLight"/>
      </rPr>
      <t xml:space="preserve">1 </t>
    </r>
    <r>
      <rPr>
        <sz val="10"/>
        <color theme="1"/>
        <rFont val="DanskeLight"/>
      </rPr>
      <t>The number of other physical or mental injuries is defined as the number of injuries or employees reported to the authorities that is not related to a robbery or other criminal activity. The data covers the entire Group except for India and Malaysia.</t>
    </r>
  </si>
  <si>
    <r>
      <t>Employees who filed claims under medical insurance (number)</t>
    </r>
    <r>
      <rPr>
        <vertAlign val="superscript"/>
        <sz val="11"/>
        <color theme="1"/>
        <rFont val="DanskeLight"/>
      </rPr>
      <t>1</t>
    </r>
  </si>
  <si>
    <r>
      <rPr>
        <vertAlign val="superscript"/>
        <sz val="10"/>
        <color theme="1"/>
        <rFont val="DanskeLight"/>
      </rPr>
      <t xml:space="preserve">1 </t>
    </r>
    <r>
      <rPr>
        <sz val="10"/>
        <color theme="1"/>
        <rFont val="DanskeLight"/>
      </rPr>
      <t>Only employees resident in Denmark are covered by medical expense insurance. The number may increase because of further notifications.</t>
    </r>
  </si>
  <si>
    <t>Governance: Management</t>
  </si>
  <si>
    <t>To be deleted</t>
  </si>
  <si>
    <r>
      <t xml:space="preserve">Board meeting attendance rate (%) </t>
    </r>
    <r>
      <rPr>
        <vertAlign val="superscript"/>
        <sz val="11"/>
        <color theme="1"/>
        <rFont val="DanskeLight"/>
      </rPr>
      <t>1</t>
    </r>
  </si>
  <si>
    <r>
      <rPr>
        <vertAlign val="superscript"/>
        <sz val="10"/>
        <color theme="1"/>
        <rFont val="DanskeLight"/>
      </rPr>
      <t xml:space="preserve">1 </t>
    </r>
    <r>
      <rPr>
        <sz val="10"/>
        <color theme="1"/>
        <rFont val="DanskeLight"/>
      </rPr>
      <t>Average of all board members' attendance rates based on accounting principles from Nasdaq's ESG reporting Guide 2.0.</t>
    </r>
  </si>
  <si>
    <r>
      <t xml:space="preserve">Gender distribution on the Board of Directors elected at the Annual General Meeting (% women) </t>
    </r>
    <r>
      <rPr>
        <vertAlign val="superscript"/>
        <sz val="11"/>
        <color theme="1"/>
        <rFont val="DanskeLight"/>
      </rPr>
      <t>1,2</t>
    </r>
  </si>
  <si>
    <r>
      <rPr>
        <vertAlign val="superscript"/>
        <sz val="10"/>
        <color theme="1"/>
        <rFont val="DanskeLight"/>
      </rPr>
      <t xml:space="preserve">1 </t>
    </r>
    <r>
      <rPr>
        <sz val="10"/>
        <color theme="1"/>
        <rFont val="DanskeLight"/>
      </rPr>
      <t>Gender diversity share as at 31st December.</t>
    </r>
  </si>
  <si>
    <r>
      <t xml:space="preserve">Gender distribution on the Board of Directors - elected at the Annual General Meeting and employee-elected members (% women) </t>
    </r>
    <r>
      <rPr>
        <vertAlign val="superscript"/>
        <sz val="11"/>
        <color theme="1"/>
        <rFont val="DanskeLight"/>
      </rPr>
      <t>1,2</t>
    </r>
  </si>
  <si>
    <r>
      <rPr>
        <vertAlign val="superscript"/>
        <sz val="10"/>
        <color theme="1"/>
        <rFont val="DanskeLight"/>
      </rPr>
      <t xml:space="preserve">2 </t>
    </r>
    <r>
      <rPr>
        <sz val="10"/>
        <color theme="1"/>
        <rFont val="DanskeLight"/>
      </rPr>
      <t>Data for 2024</t>
    </r>
    <r>
      <rPr>
        <vertAlign val="superscript"/>
        <sz val="10"/>
        <color theme="1"/>
        <rFont val="DanskeLight"/>
      </rPr>
      <t xml:space="preserve"> </t>
    </r>
    <r>
      <rPr>
        <sz val="10"/>
        <color theme="1"/>
        <rFont val="DanskeLight"/>
      </rPr>
      <t>is verified by third party.</t>
    </r>
  </si>
  <si>
    <r>
      <t xml:space="preserve">Nationalities on the Board of Directors </t>
    </r>
    <r>
      <rPr>
        <vertAlign val="superscript"/>
        <sz val="11"/>
        <color theme="1"/>
        <rFont val="DanskeLight"/>
      </rPr>
      <t>1,2</t>
    </r>
  </si>
  <si>
    <t>Persons</t>
  </si>
  <si>
    <t>Danish</t>
  </si>
  <si>
    <t>British</t>
  </si>
  <si>
    <t>German</t>
  </si>
  <si>
    <t>Finnish</t>
  </si>
  <si>
    <t>Norwegian</t>
  </si>
  <si>
    <t>Lithuanian</t>
  </si>
  <si>
    <t>Belgian</t>
  </si>
  <si>
    <r>
      <rPr>
        <vertAlign val="superscript"/>
        <sz val="10"/>
        <color theme="1"/>
        <rFont val="DanskeLight"/>
      </rPr>
      <t xml:space="preserve">1 </t>
    </r>
    <r>
      <rPr>
        <sz val="10"/>
        <color theme="1"/>
        <rFont val="DanskeLight"/>
      </rPr>
      <t>Distribution of nationalities as at 31st December.</t>
    </r>
  </si>
  <si>
    <r>
      <t>2</t>
    </r>
    <r>
      <rPr>
        <sz val="10"/>
        <color theme="1"/>
        <rFont val="DanskeLight"/>
      </rPr>
      <t xml:space="preserve"> The % of German persons on the Board of Directors in 2023 has been restated.</t>
    </r>
  </si>
  <si>
    <r>
      <t xml:space="preserve">Nationalities of the Executive Leadership Team </t>
    </r>
    <r>
      <rPr>
        <vertAlign val="superscript"/>
        <sz val="11"/>
        <color theme="1"/>
        <rFont val="DanskeLight"/>
      </rPr>
      <t>1</t>
    </r>
  </si>
  <si>
    <t xml:space="preserve">Persons </t>
  </si>
  <si>
    <t>Dutch</t>
  </si>
  <si>
    <t xml:space="preserve">Swedish </t>
  </si>
  <si>
    <t xml:space="preserve">French </t>
  </si>
  <si>
    <t>Icelandic</t>
  </si>
  <si>
    <r>
      <rPr>
        <vertAlign val="superscript"/>
        <sz val="10"/>
        <color theme="1"/>
        <rFont val="DanskeLight"/>
      </rPr>
      <t xml:space="preserve">1 </t>
    </r>
    <r>
      <rPr>
        <sz val="10"/>
        <color theme="1"/>
        <rFont val="DanskeLight"/>
      </rPr>
      <t>Distribution of nationalities as at 31st December 2023.</t>
    </r>
  </si>
  <si>
    <r>
      <t xml:space="preserve">Annual total remuneration ratio </t>
    </r>
    <r>
      <rPr>
        <vertAlign val="superscript"/>
        <sz val="11"/>
        <color theme="1"/>
        <rFont val="DanskeLight"/>
      </rPr>
      <t>1,2,3</t>
    </r>
  </si>
  <si>
    <t>Group</t>
  </si>
  <si>
    <r>
      <rPr>
        <vertAlign val="superscript"/>
        <sz val="10"/>
        <color theme="1"/>
        <rFont val="DanskeLight"/>
      </rPr>
      <t xml:space="preserve">1 </t>
    </r>
    <r>
      <rPr>
        <sz val="10"/>
        <color theme="1"/>
        <rFont val="DanskeLight"/>
      </rPr>
      <t>Annual total remuneration for the undertaking's highest-paid individual/median employee annual total remuneration (excluding the highest-paid individual).</t>
    </r>
  </si>
  <si>
    <r>
      <rPr>
        <vertAlign val="superscript"/>
        <sz val="10"/>
        <color theme="1"/>
        <rFont val="DanskeLight"/>
      </rPr>
      <t xml:space="preserve">2 </t>
    </r>
    <r>
      <rPr>
        <sz val="10"/>
        <color theme="1"/>
        <rFont val="DanskeLight"/>
      </rPr>
      <t>In 2024, we aligned the reporting of the "Annual Total Remuneration Ratio" KPI with the Sustainability Statement in Danske Bank's Annual Report 2024.</t>
    </r>
  </si>
  <si>
    <r>
      <rPr>
        <vertAlign val="superscript"/>
        <sz val="10"/>
        <color theme="1"/>
        <rFont val="DanskeLight"/>
      </rPr>
      <t xml:space="preserve">3 </t>
    </r>
    <r>
      <rPr>
        <sz val="10"/>
        <color theme="1"/>
        <rFont val="DanskeLight"/>
      </rPr>
      <t>Data for 2024</t>
    </r>
    <r>
      <rPr>
        <vertAlign val="superscript"/>
        <sz val="10"/>
        <color theme="1"/>
        <rFont val="DanskeLight"/>
      </rPr>
      <t xml:space="preserve"> </t>
    </r>
    <r>
      <rPr>
        <sz val="10"/>
        <color theme="1"/>
        <rFont val="DanskeLight"/>
      </rPr>
      <t>is verified by third party.</t>
    </r>
  </si>
  <si>
    <t>Governance: Training</t>
  </si>
  <si>
    <r>
      <t xml:space="preserve">Employees trained in risk and compliance (%) </t>
    </r>
    <r>
      <rPr>
        <vertAlign val="superscript"/>
        <sz val="11"/>
        <color theme="1"/>
        <rFont val="DanskeLight"/>
      </rPr>
      <t>1,2,3</t>
    </r>
  </si>
  <si>
    <r>
      <rPr>
        <vertAlign val="superscript"/>
        <sz val="10"/>
        <color theme="1"/>
        <rFont val="DanskeLight"/>
      </rPr>
      <t>1</t>
    </r>
    <r>
      <rPr>
        <sz val="10"/>
        <color theme="1"/>
        <rFont val="DanskeLight"/>
      </rPr>
      <t xml:space="preserve"> The result is below 100% mainly due to cases of long-term illness, organisational changes and job profile changes during the training period, and employees who have not completed the training before the deadline and therefore not included in the total.</t>
    </r>
  </si>
  <si>
    <r>
      <rPr>
        <vertAlign val="superscript"/>
        <sz val="10"/>
        <color theme="1"/>
        <rFont val="DanskeLight"/>
      </rPr>
      <t xml:space="preserve">2 </t>
    </r>
    <r>
      <rPr>
        <sz val="10"/>
        <color theme="1"/>
        <rFont val="DanskeLight"/>
      </rPr>
      <t>The data for 2023 has been restated.</t>
    </r>
  </si>
  <si>
    <r>
      <rPr>
        <vertAlign val="superscript"/>
        <sz val="10"/>
        <color theme="1"/>
        <rFont val="DanskeLight"/>
      </rPr>
      <t xml:space="preserve">3 </t>
    </r>
    <r>
      <rPr>
        <sz val="10"/>
        <color theme="1"/>
        <rFont val="DanskeLight"/>
      </rPr>
      <t>Verified by third party.</t>
    </r>
  </si>
  <si>
    <t>Governance: Danske Bank Policies</t>
  </si>
  <si>
    <t>Danske Bank's Forward ’28 Strategy focuses on being a simple, efficient and secure bank. Therefore, in 2024, several of the Group's policies have been integrated to simplify the Group’s policy structure and reduce the number of policies.</t>
  </si>
  <si>
    <t>Name of policy</t>
  </si>
  <si>
    <t>Responsible</t>
  </si>
  <si>
    <t>Approval</t>
  </si>
  <si>
    <t>Disclosure</t>
  </si>
  <si>
    <t>Latest update</t>
  </si>
  <si>
    <t>Objective</t>
  </si>
  <si>
    <t>Additional Audit Services and Non-audit Services Policy</t>
  </si>
  <si>
    <t>CFO Area</t>
  </si>
  <si>
    <t>Board of Directors</t>
  </si>
  <si>
    <t>Not public</t>
  </si>
  <si>
    <t xml:space="preserve">The main purpose of this Additional audit services and non-audit services Policy is to protect the independence and objectivity of the external auditor elected to perform the statutory audit of the annual report of Danske Bank Group, by mandating an approval process for engaging the external auditor or non-audit services. Further, the Policy sets out instruction for approval of additional audit services to ensure an acceptable level of the fees.  </t>
  </si>
  <si>
    <t>Business Continuity and Crisis Management Policy</t>
  </si>
  <si>
    <t>Group Risk Management</t>
  </si>
  <si>
    <t>The objective of the Business Continuity &amp; Crisis Management Policy is to set out the principles as well as roles and responsibilities associated with the continuity of business operations in the event of severe disruption that has an impact on the Dansk Bank Group. The Group is exposed to risks relating to the continuity of its business, namely its ability to provide service to its customers on an ongoing basis. Systematic and coordinated management of such risks is essential for meeting the Group’s strategy, protecting the interests of the Group’s customers and stakeholders and for meeting regulatory requirements.</t>
  </si>
  <si>
    <t>Capital Policy</t>
  </si>
  <si>
    <t xml:space="preserve">The objective of the Capital Policy is to ensure a strong capital position and compliance with all regulatory capital requirements at all times, while supporting long-term sustainable shareholder returns.  </t>
  </si>
  <si>
    <t>Code of Conduct Policy</t>
  </si>
  <si>
    <t>CEO Office</t>
  </si>
  <si>
    <t>Public</t>
  </si>
  <si>
    <t xml:space="preserve">The Code of Conduct Policy outlines a set of principles that govern our behaviour and way of doing business in the Group. The objective of the Code is to promote a sound business culture in the Group that requires employees to take responsibility for their actions and helps them to ensure that we deliver a positive impact on customers, investors, employees and wider society.  </t>
  </si>
  <si>
    <t>Compliance Policy</t>
  </si>
  <si>
    <t>CCO Area</t>
  </si>
  <si>
    <t xml:space="preserve">The Compliance Policy sets the principles and standards for managing Compliance Risks across the Group and describes the key roles and responsibilities of Group Compliance in supporting the Group to remain compliant with applicable laws, rules and regulations across all jurisdictions where the Group operates. </t>
  </si>
  <si>
    <t xml:space="preserve">Conflict of Interest Policy
</t>
  </si>
  <si>
    <t>The Conflicts of Interest (CoI) Policy is designed to ensure that the Group adheres to relevant applicable laws 
and regulations. This Policy supports global compliance with sufficient flexibility to adapt to requirements in the local 
jurisdictions.  The policy sets out the principles for the identification and appropriate management of CoI.</t>
  </si>
  <si>
    <t xml:space="preserve">Credit Policy </t>
  </si>
  <si>
    <t>The objective of the Credit Policy is to set out the principles for the business of lending and to support a strong risk culture at the Danske Bank Group, while ensuring adherence to the Executive Order on Management and Control of Banks etc., the Financial Business Act and our strategic ambitions. The acceptance of credit risk is an integral part of our core business and fulfilling our financial ambitions requires that we take sound commercial decisions, which balance risk and reward.</t>
  </si>
  <si>
    <t>Data Risk Management Policy</t>
  </si>
  <si>
    <t>The objective of the Data Risk Management Policy is to define group wide principles for management of Data Risks, which Danske Bank Group is exposed to.</t>
  </si>
  <si>
    <t>Diversity, Equity and Inclusion Policy</t>
  </si>
  <si>
    <t>Chief People Officer</t>
  </si>
  <si>
    <t>The Diversity, Equity &amp; Inclusion (DE&amp;) Policy commits to ensuring a diverse and inclusive culture within Danske Bank Group. The objective of the DE&amp;I Policy is to ensure a diverse, equitable and inclusive culture within the Group and that the Group adheres to applicable regulatory requirements.</t>
  </si>
  <si>
    <t>Enterprise Risk Management Policy</t>
  </si>
  <si>
    <t xml:space="preserve">The Enterprise Risk Management Policy defines and sets Group-wide standards for the management and control of the risks the Danske Bank Group is exposed to. The Risk Tolerance  Framework defines the risk levels the Group is willing to accept. </t>
  </si>
  <si>
    <t>Financial Crime Policy</t>
  </si>
  <si>
    <t>The objective of the Financial Crime Policy is to set out the principles for the management of risk and compliance associated with money laundering, terrorist financing, sanctions, bribery, corruption, fraud, tax evasion and facilitation of tax evasion in the Group.</t>
  </si>
  <si>
    <t>Group Internal Governance Policy</t>
  </si>
  <si>
    <t>The objective of the in 2024 added Group Internal Governance Policy, into which the former Steering Policy, the Suitability Policy and the Succession and Talent Management Policy have been integrated, is to provide the framework for ensuring appropriate governance framework across the Group and serve as a cornerstone  document setting out principles clarifying the Board of Directors’ expectations for Danske Bank, its Branches and Subsidiaries by setting principles.</t>
  </si>
  <si>
    <t>Insurance Policy</t>
  </si>
  <si>
    <t>The objective of the Insurance Policy is to define the overall insurance framework and describe the insurance management principles in the Danske Bank Group.</t>
  </si>
  <si>
    <t>Investor Relations Policy</t>
  </si>
  <si>
    <t>Executive Leadership Team</t>
  </si>
  <si>
    <t xml:space="preserve">The Investor Relations Policy describes the objectives and framework for the Group's investor relations activities. The existence of the Investor Relations Policy ensures a consistent communication with capital market participants through a clear governance structure, thus mitigating potential misinterpretations among external stakeholders and thereby reducing reputational risk. </t>
  </si>
  <si>
    <t>IT Governance Policy</t>
  </si>
  <si>
    <t>Group COO</t>
  </si>
  <si>
    <t>The objective of the IT Governance Policy is to set out the principles for how Danske Bank A/S and its subsidiaries must govern, plan, build, maintain, deliver, evolve and operate their IT Solutions, so that this is done in a professional manner and in line with best practices and provides the best possible IT enablement of the Group’s business activities.</t>
  </si>
  <si>
    <t>IT Risk Management Policy</t>
  </si>
  <si>
    <t>The objective of the IT Risk Management Policy is to set out the principles for the management of Information Technology (IT) and Security risks in the Danske Bank Group.</t>
  </si>
  <si>
    <t>Legal Risk Management Policy</t>
  </si>
  <si>
    <t>Group Legal</t>
  </si>
  <si>
    <t xml:space="preserve">The objective of the Legal Risk Management Policy is to set the principles and standards for the management of legal risks in the Group by defining some of the most important controls to manage these risks. </t>
  </si>
  <si>
    <t>Liquidity Policy</t>
  </si>
  <si>
    <t>The objective of the Liquidity Policy is to set the overall principles and standards as well as more specific guidelines for a strong liquidity risk management in the Group.</t>
  </si>
  <si>
    <t>Market Integrity Policy</t>
  </si>
  <si>
    <t xml:space="preserve">The objective of the Market Integrity Policy, into which the former existing Conduct Risk Policy and Market Abuse Policy have been integrated, is to outline common principles and standards that support the Group and its Employees to uphold the integrity of financial markets, to ensure compliance with the requirements of the Market Abuse Regulation and the Market Abuse Directive, including its transposition into national law and other rules pertaining to Market Integrity Risks. </t>
  </si>
  <si>
    <t>Market Risk Policy</t>
  </si>
  <si>
    <t>The objective of the Market Risk Policy is to set the boundaries and standards for Danske Bank’s Group market risk management practice and market risk-taking within the trading and non-trading portfolios.</t>
  </si>
  <si>
    <t>Model Risk Policy</t>
  </si>
  <si>
    <t xml:space="preserve">The objective of the Model Risk Policy is to set out the principles and standards for the management of model risk at the Danske Bank Group, including the principles and standards for the Group’s ownership, development, use, control and validation of models in the Group as well as mitigation of Model Risk. </t>
  </si>
  <si>
    <t>Non-Financial Risk Policy</t>
  </si>
  <si>
    <t xml:space="preserve">The objective of the Non-Financial Risk Policy is to set out the principles for managing Non-Financial risks in Danske Bank Group (the Group) as defined in the Enterprise Risk Management (ERM) Policy. </t>
  </si>
  <si>
    <t>Personal Data Protection Policy</t>
  </si>
  <si>
    <t>Group Compliance</t>
  </si>
  <si>
    <t xml:space="preserve">The objective of the Personal Data Protection Policy is to set out the principles and standards for managing personal data protection and confidentiality risk across Danske Bank A/S and its subsidiaries. In relation to confidentiality risk, the scope of this policy is limited to confidentiality of personal data. Confidentiality risk related to data other than personal data is covered by the IT Risk Management Policy. </t>
  </si>
  <si>
    <t>Procurement Policy</t>
  </si>
  <si>
    <t xml:space="preserve">The purpose of the Procurement Policy is thus to set the fundamental requirements to acquisition of 
products and services from Third Parties in the Group.  </t>
  </si>
  <si>
    <t>Regulatory Engagement Policy</t>
  </si>
  <si>
    <t xml:space="preserve">The Regulatory Engagement Policy sets out the principles and standards for the Group’s Regulatory Engagements and management of associated risks. </t>
  </si>
  <si>
    <t>Remuneration Policy</t>
  </si>
  <si>
    <t>Remuneration Committee</t>
  </si>
  <si>
    <t>The Remuneration Policy sets the framework for the remuneration at the Danske Bank Group and applies to all the Group’s employees. The policy outlines the principles of the total remuneration by components and how the policy supports the achievement of the Group’s strategy, long-term interest and sustainability.</t>
  </si>
  <si>
    <t>Responsible Investment Policy</t>
  </si>
  <si>
    <t>Large Corporates &amp; Institutions</t>
  </si>
  <si>
    <t xml:space="preserve"> The objectives of the Responsible Investment Policy are to establish and communicate the approach of Danske Bank Group to responsible investments and to ensure adherence to internal governance, applicable laws, and endorsed external standards while addressing the preferences of our customers and man aging the fiduciary duties we owe to our customers.</t>
  </si>
  <si>
    <t xml:space="preserve">Security Policy </t>
  </si>
  <si>
    <t xml:space="preserve">The objective of the Security Policy is to set control requirements for the management of information technology (IT) and security risks in the Danske Bank Group. </t>
  </si>
  <si>
    <t>Societal Stakeholder Engagement Policy</t>
  </si>
  <si>
    <t>Group Sustainability, Stakeholder Relations, Communication &amp; Marketing</t>
  </si>
  <si>
    <t>To ensure necessary focus and attention on the engagement process, the Societal Stakeholder Engagement Policy guides our engagement processes and establishes roles and responsibilities for the engagement with societal stakeholders, be that directly or indirectly through the financial industry associations Danske Bank is a member of. Furthermore, the policy seeks avoiding misrepresentations, minimising the risk of compromising EU and national competition law, and minimising the impact of Reputational Risks to the Group following improper engagement. The renaming of the Societal Stakeholder Engagement Policy in 2024 was done due to the revision of the scope of the policy to comprise only Societal Stakeholders.</t>
  </si>
  <si>
    <t xml:space="preserve">Supplier Code of Conduct </t>
  </si>
  <si>
    <t>Technology &amp; Services</t>
  </si>
  <si>
    <t>Business Integrity Committee</t>
  </si>
  <si>
    <t xml:space="preserve">The Supplier Code of Conduct defines the fundamental requirements on environmental, social, and ethical standards for suppliers to Danske Bank and is an integral part of the agreement with suppliers.  The requirements are minimum standards that suppliers must comply with to do business with Danske Bank. Danske Bank strives to establish and maintain constructive relationships with suppliers based on dialogue and improvement to jointly achieve sustainability goals.  </t>
  </si>
  <si>
    <t>Sustainability Policy</t>
  </si>
  <si>
    <t xml:space="preserve">The objective of the Sustainability Policy, into which the former Sustainable Finance Policy has been integrated, is to codify and communicate the approach of the Danske Bank Group towards managing and contributing to the sustainability transition. This  transition is of significant strategic importance for the Group because it presents both challenges and opportunities for our customers, our business and for society. The policy is aimed at ensuring that we manage sustainability-related opportunities, risks and societal impacts accordingly. </t>
  </si>
  <si>
    <t xml:space="preserve">Tax Policy
</t>
  </si>
  <si>
    <t xml:space="preserve">The Tax Policy sets out the Group's policy and approach to conducting its tax affairs in a responsible manner and serves as guidance to Danske Bank employees. </t>
  </si>
  <si>
    <t>Treating Customers Fairly Policy</t>
  </si>
  <si>
    <t xml:space="preserve">The aim of the Treating Customers Fairly Policy, into which the former existing Conduct Risk Policy has been integrated, is to outline common principles and standards as established in applicable laws and regulations covering products and services provided by the Group, to deliver good customer outcomes which are in the best interest of our customers. </t>
  </si>
  <si>
    <t>Whistleblowing Policy</t>
  </si>
  <si>
    <t xml:space="preserve"> The objective of the Whistleblowing Policy is to set out the principles and standards for the management of whistleblowers and whistleblowing Reports.</t>
  </si>
  <si>
    <t>28.04.2025</t>
  </si>
  <si>
    <t>Data quality is improving on an ongoing basis. The chart below illustrates the material changes to our different environmental metrics, specifying how the baseline has changed with restated figures when material changes have been made to scopes. 
The market-based methodology has been used to calculate Scope 1 and Scope 2 emissions.</t>
  </si>
  <si>
    <t>The following sentence has been added to the description of the sheet Breakdown of baseline changes: "The market-based methodology has been used to calculate Scope 1 and Scope 2 emissions."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</si>
</sst>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 #,##0.00\ _k_r_._-;\-* #,##0.00\ _k_r_._-;_-* &quot;-&quot;??\ _k_r_._-;_-@_-"/>
    <numFmt numFmtId="166" formatCode="0.000"/>
    <numFmt numFmtId="167" formatCode="_-* #,##0\ _k_r_._-;\-* #,##0\ _k_r_._-;_-* &quot;-&quot;??\ _k_r_._-;_-@_-"/>
    <numFmt numFmtId="168" formatCode="_-* #,##0.0\ _k_r_._-;\-* #,##0.0\ _k_r_._-;_-* &quot;-&quot;??\ _k_r_._-;_-@_-"/>
    <numFmt numFmtId="169" formatCode="#,##0.0"/>
    <numFmt numFmtId="170" formatCode="#,##0_ ;\-#,##0\ "/>
    <numFmt numFmtId="171" formatCode="#,##0.00_ ;\-#,##0.00\ "/>
    <numFmt numFmtId="172" formatCode="_-* #,##0_-;\-* #,##0_-;_-* &quot;-&quot;??_-;_-@_-"/>
  </numFmts>
  <fonts count="48">
    <font>
      <sz val="11"/>
      <color theme="1"/>
      <name val="Calibri"/>
      <family val="2"/>
      <scheme val="minor"/>
    </font>
    <font>
      <sz val="11"/>
      <color theme="1"/>
      <name val="Calibri"/>
      <family val="2"/>
      <scheme val="minor"/>
    </font>
    <font>
      <u/>
      <sz val="11"/>
      <color theme="10"/>
      <name val="Calibri"/>
      <family val="2"/>
      <scheme val="minor"/>
    </font>
    <font>
      <sz val="11"/>
      <color theme="1"/>
      <name val="Danske Text"/>
    </font>
    <font>
      <sz val="12"/>
      <color theme="1"/>
      <name val="Danske Text"/>
    </font>
    <font>
      <sz val="14"/>
      <color theme="1"/>
      <name val="Danske Text"/>
    </font>
    <font>
      <sz val="11"/>
      <color theme="0"/>
      <name val="Calibri"/>
      <family val="2"/>
      <scheme val="minor"/>
    </font>
    <font>
      <u/>
      <sz val="11"/>
      <color theme="10"/>
      <name val="Danske Text"/>
    </font>
    <font>
      <b/>
      <sz val="20"/>
      <color theme="0"/>
      <name val="Danske Text"/>
    </font>
    <font>
      <sz val="11"/>
      <color theme="0"/>
      <name val="Danske Text"/>
    </font>
    <font>
      <b/>
      <sz val="11"/>
      <color theme="1"/>
      <name val="Danske Text"/>
    </font>
    <font>
      <sz val="20"/>
      <color theme="1"/>
      <name val="Danske Text"/>
    </font>
    <font>
      <sz val="11"/>
      <color theme="1"/>
      <name val="Danske Text "/>
    </font>
    <font>
      <sz val="10"/>
      <color theme="1"/>
      <name val="Danske Text"/>
    </font>
    <font>
      <sz val="10"/>
      <color theme="1"/>
      <name val="Calibri"/>
      <family val="2"/>
      <scheme val="minor"/>
    </font>
    <font>
      <sz val="11"/>
      <name val="Calibri"/>
      <family val="2"/>
      <scheme val="minor"/>
    </font>
    <font>
      <sz val="11"/>
      <color rgb="FFFF0000"/>
      <name val="Danske Text"/>
    </font>
    <font>
      <sz val="10"/>
      <name val="Arial"/>
      <family val="2"/>
    </font>
    <font>
      <sz val="11"/>
      <color theme="1"/>
      <name val="Danske Text v2"/>
      <family val="2"/>
    </font>
    <font>
      <sz val="8"/>
      <name val="Calibri"/>
      <family val="2"/>
      <scheme val="minor"/>
    </font>
    <font>
      <b/>
      <sz val="20"/>
      <color theme="0"/>
      <name val="DanskeMedium"/>
    </font>
    <font>
      <sz val="11"/>
      <color theme="1"/>
      <name val="DanskeLight"/>
    </font>
    <font>
      <vertAlign val="superscript"/>
      <sz val="11"/>
      <color theme="1"/>
      <name val="DanskeLight"/>
    </font>
    <font>
      <sz val="10"/>
      <color theme="1"/>
      <name val="DanskeLight"/>
    </font>
    <font>
      <vertAlign val="superscript"/>
      <sz val="10"/>
      <color theme="1"/>
      <name val="DanskeLight"/>
    </font>
    <font>
      <b/>
      <sz val="28"/>
      <color theme="0"/>
      <name val="DanskeMedium"/>
    </font>
    <font>
      <b/>
      <sz val="11"/>
      <color theme="1"/>
      <name val="DanskeLight"/>
    </font>
    <font>
      <u/>
      <sz val="11"/>
      <color theme="10"/>
      <name val="DanskeLight"/>
    </font>
    <font>
      <sz val="11"/>
      <color theme="0"/>
      <name val="DanskeLight"/>
    </font>
    <font>
      <b/>
      <u/>
      <sz val="11"/>
      <color theme="1"/>
      <name val="DanskeLight"/>
    </font>
    <font>
      <sz val="12"/>
      <color theme="1"/>
      <name val="DanskeLight"/>
    </font>
    <font>
      <sz val="11"/>
      <name val="DanskeLight"/>
    </font>
    <font>
      <sz val="11"/>
      <color rgb="FF000000"/>
      <name val="DanskeLight"/>
    </font>
    <font>
      <sz val="20"/>
      <color theme="0"/>
      <name val="DanskeMedium"/>
    </font>
    <font>
      <b/>
      <sz val="11"/>
      <name val="DanskeLight"/>
    </font>
    <font>
      <sz val="11"/>
      <color theme="1"/>
      <name val="DanskeRegular"/>
    </font>
    <font>
      <b/>
      <sz val="11"/>
      <color theme="0"/>
      <name val="DanskeLight"/>
    </font>
    <font>
      <u/>
      <sz val="11"/>
      <color theme="4" tint="0.39997558519241921"/>
      <name val="DanskeLight"/>
    </font>
    <font>
      <b/>
      <sz val="28"/>
      <color theme="0"/>
      <name val="DanskeLight"/>
    </font>
    <font>
      <b/>
      <vertAlign val="superscript"/>
      <sz val="11"/>
      <color theme="1"/>
      <name val="DanskeLight"/>
    </font>
    <font>
      <u/>
      <sz val="11"/>
      <color rgb="FF0069FA"/>
      <name val="DanskeLight"/>
    </font>
    <font>
      <u/>
      <sz val="11"/>
      <color theme="1"/>
      <name val="DanskeLight"/>
    </font>
    <font>
      <u/>
      <sz val="10.4"/>
      <color theme="1"/>
      <name val="DanskeLight"/>
    </font>
    <font>
      <sz val="11"/>
      <color rgb="FF0069FA"/>
      <name val="DanskeLight"/>
    </font>
    <font>
      <u/>
      <vertAlign val="subscript"/>
      <sz val="11"/>
      <color theme="10"/>
      <name val="DanskeLight"/>
    </font>
    <font>
      <b/>
      <vertAlign val="subscript"/>
      <sz val="20"/>
      <color theme="0"/>
      <name val="DanskeMedium"/>
    </font>
    <font>
      <vertAlign val="subscript"/>
      <sz val="11"/>
      <color theme="1"/>
      <name val="DanskeLight"/>
    </font>
    <font>
      <vertAlign val="subscript"/>
      <sz val="10"/>
      <color theme="1"/>
      <name val="DanskeLight"/>
    </font>
  </fonts>
  <fills count="13">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002346"/>
        <bgColor indexed="64"/>
      </patternFill>
    </fill>
    <fill>
      <patternFill patternType="solid">
        <fgColor theme="7"/>
        <bgColor indexed="64"/>
      </patternFill>
    </fill>
    <fill>
      <patternFill patternType="solid">
        <fgColor theme="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3"/>
        <bgColor indexed="64"/>
      </patternFill>
    </fill>
  </fills>
  <borders count="5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
      <left style="thin">
        <color indexed="64"/>
      </left>
      <right/>
      <top/>
      <bottom/>
      <diagonal/>
    </border>
    <border>
      <left style="thin">
        <color theme="0" tint="-0.24994659260841701"/>
      </left>
      <right style="thin">
        <color theme="0" tint="-0.24994659260841701"/>
      </right>
      <top/>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2" tint="-9.9978637043366805E-2"/>
      </top>
      <bottom style="thin">
        <color theme="0" tint="-0.24994659260841701"/>
      </bottom>
      <diagonal/>
    </border>
    <border>
      <left style="thin">
        <color theme="0" tint="-0.24994659260841701"/>
      </left>
      <right/>
      <top style="thin">
        <color theme="0" tint="-0.24994659260841701"/>
      </top>
      <bottom style="thin">
        <color theme="2" tint="-9.9978637043366805E-2"/>
      </bottom>
      <diagonal/>
    </border>
    <border>
      <left style="thin">
        <color theme="6"/>
      </left>
      <right/>
      <top/>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rgb="FFCDC8B4"/>
      </left>
      <right style="thin">
        <color rgb="FFCDC8B4"/>
      </right>
      <top style="thin">
        <color rgb="FFCDC8B4"/>
      </top>
      <bottom style="thin">
        <color rgb="FFCDC8B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9.9978637043366805E-2"/>
      </left>
      <right style="thin">
        <color theme="0" tint="-0.24994659260841701"/>
      </right>
      <top style="thin">
        <color theme="0" tint="-0.24994659260841701"/>
      </top>
      <bottom style="thin">
        <color theme="2" tint="-9.9978637043366805E-2"/>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2" tint="-0.249977111117893"/>
      </left>
      <right/>
      <top/>
      <bottom/>
      <diagonal/>
    </border>
    <border>
      <left style="thin">
        <color rgb="FFBFBFBF"/>
      </left>
      <right style="thin">
        <color rgb="FFBFBFBF"/>
      </right>
      <top style="thin">
        <color rgb="FFBFBFBF"/>
      </top>
      <bottom/>
      <diagonal/>
    </border>
    <border>
      <left/>
      <right style="thin">
        <color rgb="FFBFBFBF"/>
      </right>
      <top style="thin">
        <color rgb="FFBFBFBF"/>
      </top>
      <bottom/>
      <diagonal/>
    </border>
    <border>
      <left style="thin">
        <color theme="2" tint="-0.249977111117893"/>
      </left>
      <right style="thin">
        <color theme="2" tint="-0.249977111117893"/>
      </right>
      <top/>
      <bottom style="thin">
        <color theme="2" tint="-0.249977111117893"/>
      </bottom>
      <diagonal/>
    </border>
    <border>
      <left style="thick">
        <color theme="2" tint="-0.249977111117893"/>
      </left>
      <right style="thick">
        <color theme="2" tint="-0.249977111117893"/>
      </right>
      <top style="thick">
        <color theme="2" tint="-0.249977111117893"/>
      </top>
      <bottom style="thick">
        <color theme="2" tint="-0.249977111117893"/>
      </bottom>
      <diagonal/>
    </border>
    <border>
      <left style="thick">
        <color theme="2" tint="-0.249977111117893"/>
      </left>
      <right/>
      <top style="thick">
        <color theme="2" tint="-0.249977111117893"/>
      </top>
      <bottom style="thick">
        <color theme="2" tint="-0.249977111117893"/>
      </bottom>
      <diagonal/>
    </border>
    <border>
      <left style="thick">
        <color theme="2" tint="-0.249977111117893"/>
      </left>
      <right style="thin">
        <color theme="2" tint="-0.249977111117893"/>
      </right>
      <top style="thick">
        <color theme="2" tint="-0.249977111117893"/>
      </top>
      <bottom style="thin">
        <color theme="2" tint="-0.249977111117893"/>
      </bottom>
      <diagonal/>
    </border>
    <border>
      <left style="thin">
        <color theme="2" tint="-0.249977111117893"/>
      </left>
      <right style="thin">
        <color theme="2" tint="-0.249977111117893"/>
      </right>
      <top style="thick">
        <color theme="2" tint="-0.249977111117893"/>
      </top>
      <bottom style="thin">
        <color theme="2" tint="-0.249977111117893"/>
      </bottom>
      <diagonal/>
    </border>
    <border>
      <left style="thin">
        <color theme="2" tint="-0.249977111117893"/>
      </left>
      <right style="thick">
        <color theme="2" tint="-0.249977111117893"/>
      </right>
      <top style="thick">
        <color theme="2" tint="-0.249977111117893"/>
      </top>
      <bottom style="thin">
        <color theme="2" tint="-0.249977111117893"/>
      </bottom>
      <diagonal/>
    </border>
    <border>
      <left style="thick">
        <color theme="2" tint="-0.249977111117893"/>
      </left>
      <right style="thin">
        <color theme="2" tint="-0.249977111117893"/>
      </right>
      <top style="thin">
        <color theme="2" tint="-0.249977111117893"/>
      </top>
      <bottom style="thick">
        <color theme="2" tint="-0.249977111117893"/>
      </bottom>
      <diagonal/>
    </border>
    <border>
      <left style="thin">
        <color theme="2" tint="-0.249977111117893"/>
      </left>
      <right style="thin">
        <color theme="2" tint="-0.249977111117893"/>
      </right>
      <top style="thin">
        <color theme="2" tint="-0.249977111117893"/>
      </top>
      <bottom style="thick">
        <color theme="2" tint="-0.249977111117893"/>
      </bottom>
      <diagonal/>
    </border>
    <border>
      <left style="thin">
        <color theme="2" tint="-0.249977111117893"/>
      </left>
      <right style="thick">
        <color theme="2" tint="-0.249977111117893"/>
      </right>
      <top style="thin">
        <color theme="2" tint="-0.249977111117893"/>
      </top>
      <bottom style="thick">
        <color theme="2" tint="-0.249977111117893"/>
      </bottom>
      <diagonal/>
    </border>
    <border>
      <left style="thick">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ck">
        <color theme="2" tint="-0.249977111117893"/>
      </right>
      <top style="thin">
        <color theme="2" tint="-0.249977111117893"/>
      </top>
      <bottom style="thin">
        <color theme="2" tint="-0.249977111117893"/>
      </bottom>
      <diagonal/>
    </border>
    <border>
      <left style="thick">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ck">
        <color theme="2" tint="-0.249977111117893"/>
      </right>
      <top style="thin">
        <color theme="2" tint="-0.249977111117893"/>
      </top>
      <bottom/>
      <diagonal/>
    </border>
    <border>
      <left style="thick">
        <color theme="2" tint="-0.249977111117893"/>
      </left>
      <right/>
      <top style="thick">
        <color theme="2" tint="-0.249977111117893"/>
      </top>
      <bottom/>
      <diagonal/>
    </border>
    <border>
      <left/>
      <right/>
      <top style="thick">
        <color theme="2" tint="-0.249977111117893"/>
      </top>
      <bottom/>
      <diagonal/>
    </border>
    <border>
      <left/>
      <right style="thick">
        <color theme="2" tint="-0.249977111117893"/>
      </right>
      <top style="thick">
        <color theme="2" tint="-0.249977111117893"/>
      </top>
      <bottom/>
      <diagonal/>
    </border>
    <border>
      <left style="thick">
        <color theme="2" tint="-0.249977111117893"/>
      </left>
      <right/>
      <top/>
      <bottom style="thick">
        <color theme="2" tint="-0.249977111117893"/>
      </bottom>
      <diagonal/>
    </border>
    <border>
      <left style="thick">
        <color theme="2" tint="-0.249977111117893"/>
      </left>
      <right/>
      <top style="thick">
        <color theme="2" tint="-0.249977111117893"/>
      </top>
      <bottom style="thin">
        <color theme="2" tint="-0.249977111117893"/>
      </bottom>
      <diagonal/>
    </border>
    <border>
      <left/>
      <right/>
      <top style="thick">
        <color theme="2" tint="-0.249977111117893"/>
      </top>
      <bottom style="thin">
        <color theme="2" tint="-0.249977111117893"/>
      </bottom>
      <diagonal/>
    </border>
    <border>
      <left/>
      <right/>
      <top/>
      <bottom style="thick">
        <color theme="2" tint="-0.249977111117893"/>
      </bottom>
      <diagonal/>
    </border>
    <border>
      <left style="thin">
        <color theme="2" tint="-0.249977111117893"/>
      </left>
      <right/>
      <top style="thick">
        <color theme="2" tint="-0.249977111117893"/>
      </top>
      <bottom/>
      <diagonal/>
    </border>
    <border>
      <left style="thin">
        <color theme="2" tint="-0.249977111117893"/>
      </left>
      <right/>
      <top style="thin">
        <color theme="2" tint="-0.249977111117893"/>
      </top>
      <bottom style="thick">
        <color theme="2" tint="-0.249977111117893"/>
      </bottom>
      <diagonal/>
    </border>
    <border>
      <left/>
      <right/>
      <top style="thin">
        <color theme="2" tint="-0.249977111117893"/>
      </top>
      <bottom style="thick">
        <color theme="2" tint="-0.249977111117893"/>
      </bottom>
      <diagonal/>
    </border>
    <border>
      <left style="thin">
        <color theme="2" tint="-0.249977111117893"/>
      </left>
      <right/>
      <top style="thick">
        <color theme="2" tint="-0.249977111117893"/>
      </top>
      <bottom style="thin">
        <color theme="2" tint="-0.249977111117893"/>
      </bottom>
      <diagonal/>
    </border>
    <border>
      <left style="thin">
        <color theme="2" tint="-0.249977111117893"/>
      </left>
      <right style="thick">
        <color theme="2" tint="-0.249977111117893"/>
      </right>
      <top/>
      <bottom/>
      <diagonal/>
    </border>
    <border>
      <left style="thin">
        <color theme="2" tint="-0.249977111117893"/>
      </left>
      <right style="thick">
        <color theme="2" tint="-0.249977111117893"/>
      </right>
      <top/>
      <bottom style="thin">
        <color theme="2" tint="-0.249977111117893"/>
      </bottom>
      <diagonal/>
    </border>
    <border>
      <left style="thick">
        <color theme="2" tint="-0.249977111117893"/>
      </left>
      <right style="thin">
        <color theme="2" tint="-0.249977111117893"/>
      </right>
      <top/>
      <bottom style="thin">
        <color theme="2" tint="-0.249977111117893"/>
      </bottom>
      <diagonal/>
    </border>
    <border>
      <left/>
      <right/>
      <top style="thin">
        <color theme="2" tint="-0.249977111117893"/>
      </top>
      <bottom/>
      <diagonal/>
    </border>
    <border>
      <left style="thin">
        <color theme="0" tint="-0.24994659260841701"/>
      </left>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2" tint="-0.249977111117893"/>
      </bottom>
      <diagonal/>
    </border>
  </borders>
  <cellStyleXfs count="9">
    <xf numFmtId="0" fontId="0" fillId="0" borderId="0"/>
    <xf numFmtId="9" fontId="1" fillId="0" borderId="0" applyFont="0" applyFill="0" applyBorder="0" applyAlignment="0" applyProtection="0"/>
    <xf numFmtId="0" fontId="2" fillId="0" borderId="0" applyNumberFormat="0" applyFill="0" applyBorder="0" applyAlignment="0" applyProtection="0"/>
    <xf numFmtId="165" fontId="1" fillId="0" borderId="0" applyFont="0" applyFill="0" applyBorder="0" applyAlignment="0" applyProtection="0"/>
    <xf numFmtId="0" fontId="17" fillId="0" borderId="0"/>
    <xf numFmtId="43" fontId="1" fillId="0" borderId="0" applyFont="0" applyFill="0" applyBorder="0" applyAlignment="0" applyProtection="0"/>
    <xf numFmtId="165" fontId="1" fillId="0" borderId="0" applyFont="0" applyFill="0" applyBorder="0" applyAlignment="0" applyProtection="0"/>
    <xf numFmtId="0" fontId="1" fillId="0" borderId="0"/>
    <xf numFmtId="43" fontId="1" fillId="0" borderId="0" applyFont="0" applyFill="0" applyBorder="0" applyAlignment="0" applyProtection="0"/>
  </cellStyleXfs>
  <cellXfs count="550">
    <xf numFmtId="0" fontId="0" fillId="0" borderId="0" xfId="0"/>
    <xf numFmtId="0" fontId="3" fillId="0" borderId="0" xfId="0" applyFont="1" applyAlignment="1">
      <alignment horizontal="center" vertical="center"/>
    </xf>
    <xf numFmtId="0" fontId="3" fillId="0" borderId="0" xfId="0" applyFont="1"/>
    <xf numFmtId="0" fontId="4" fillId="0" borderId="0" xfId="0" applyFont="1"/>
    <xf numFmtId="0" fontId="5" fillId="0" borderId="0" xfId="0" applyFont="1" applyAlignment="1">
      <alignment horizontal="center" vertical="center"/>
    </xf>
    <xf numFmtId="0" fontId="2" fillId="0" borderId="0" xfId="2"/>
    <xf numFmtId="0" fontId="3" fillId="0" borderId="0" xfId="0" applyFont="1" applyAlignment="1">
      <alignment horizontal="left"/>
    </xf>
    <xf numFmtId="0" fontId="6" fillId="2" borderId="0" xfId="0" applyFont="1" applyFill="1"/>
    <xf numFmtId="0" fontId="9" fillId="2" borderId="0" xfId="0" applyFont="1" applyFill="1"/>
    <xf numFmtId="0" fontId="11" fillId="0" borderId="0" xfId="0" applyFont="1"/>
    <xf numFmtId="0" fontId="7" fillId="0" borderId="0" xfId="2" applyFont="1" applyBorder="1" applyAlignment="1">
      <alignment horizontal="left" vertical="center"/>
    </xf>
    <xf numFmtId="1" fontId="3" fillId="2" borderId="0" xfId="0" applyNumberFormat="1" applyFont="1" applyFill="1" applyAlignment="1">
      <alignmen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Alignment="1">
      <alignment vertical="center"/>
    </xf>
    <xf numFmtId="0" fontId="3" fillId="0" borderId="0" xfId="0" applyFont="1" applyAlignment="1">
      <alignment horizontal="left" vertical="center"/>
    </xf>
    <xf numFmtId="166" fontId="3" fillId="0" borderId="0" xfId="0" applyNumberFormat="1" applyFont="1"/>
    <xf numFmtId="0" fontId="8" fillId="2" borderId="0" xfId="0" applyFont="1" applyFill="1" applyAlignment="1">
      <alignment vertical="center"/>
    </xf>
    <xf numFmtId="0" fontId="12" fillId="0" borderId="0" xfId="0" applyFont="1"/>
    <xf numFmtId="0" fontId="14" fillId="0" borderId="0" xfId="0" applyFont="1"/>
    <xf numFmtId="3" fontId="3" fillId="0" borderId="0" xfId="0" applyNumberFormat="1" applyFont="1" applyAlignment="1">
      <alignment horizontal="center"/>
    </xf>
    <xf numFmtId="0" fontId="3" fillId="0" borderId="0" xfId="0" applyFont="1" applyAlignment="1">
      <alignment vertical="top"/>
    </xf>
    <xf numFmtId="0" fontId="0" fillId="2" borderId="0" xfId="0" applyFill="1"/>
    <xf numFmtId="0" fontId="0" fillId="0" borderId="0" xfId="0" applyAlignment="1">
      <alignment wrapText="1"/>
    </xf>
    <xf numFmtId="0" fontId="10" fillId="0" borderId="0" xfId="0" applyFont="1"/>
    <xf numFmtId="0" fontId="0" fillId="0" borderId="0" xfId="0" applyAlignment="1">
      <alignment horizontal="left" vertical="top"/>
    </xf>
    <xf numFmtId="0" fontId="0" fillId="0" borderId="0" xfId="0" applyAlignment="1">
      <alignment horizontal="center"/>
    </xf>
    <xf numFmtId="0" fontId="3" fillId="0" borderId="0" xfId="0" applyFont="1" applyAlignment="1">
      <alignment horizontal="right"/>
    </xf>
    <xf numFmtId="0" fontId="16" fillId="0" borderId="0" xfId="0" applyFont="1"/>
    <xf numFmtId="0" fontId="0" fillId="0" borderId="0" xfId="0" applyAlignment="1">
      <alignment vertical="center"/>
    </xf>
    <xf numFmtId="0" fontId="3" fillId="0" borderId="0" xfId="0" applyFont="1" applyAlignment="1">
      <alignment wrapText="1"/>
    </xf>
    <xf numFmtId="0" fontId="0" fillId="0" borderId="0" xfId="0" applyAlignment="1">
      <alignment horizontal="center" vertical="center"/>
    </xf>
    <xf numFmtId="0" fontId="8" fillId="0" borderId="0" xfId="0" applyFont="1" applyAlignment="1">
      <alignment vertical="center"/>
    </xf>
    <xf numFmtId="0" fontId="4" fillId="0" borderId="0" xfId="0" applyFont="1" applyAlignment="1">
      <alignment horizontal="center"/>
    </xf>
    <xf numFmtId="0" fontId="4" fillId="0" borderId="0" xfId="0" applyFont="1" applyAlignment="1">
      <alignment vertical="center"/>
    </xf>
    <xf numFmtId="0" fontId="4"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right"/>
    </xf>
    <xf numFmtId="0" fontId="0" fillId="0" borderId="0" xfId="0" applyAlignment="1">
      <alignment horizontal="right"/>
    </xf>
    <xf numFmtId="167" fontId="3" fillId="2" borderId="0" xfId="3" applyNumberFormat="1" applyFont="1" applyFill="1" applyBorder="1" applyAlignment="1">
      <alignment horizontal="right"/>
    </xf>
    <xf numFmtId="0" fontId="14" fillId="0" borderId="0" xfId="0" applyFont="1" applyAlignment="1">
      <alignment horizontal="right"/>
    </xf>
    <xf numFmtId="0" fontId="3" fillId="2" borderId="0" xfId="0" applyFont="1" applyFill="1" applyAlignment="1">
      <alignment wrapText="1"/>
    </xf>
    <xf numFmtId="0" fontId="13" fillId="0" borderId="0" xfId="0" applyFont="1" applyAlignment="1">
      <alignment vertical="top" wrapText="1"/>
    </xf>
    <xf numFmtId="0" fontId="16" fillId="0" borderId="0" xfId="0" applyFont="1" applyAlignment="1">
      <alignment horizontal="right"/>
    </xf>
    <xf numFmtId="0" fontId="3" fillId="0" borderId="13" xfId="0" applyFont="1" applyBorder="1"/>
    <xf numFmtId="0" fontId="0" fillId="0" borderId="0" xfId="0" applyAlignment="1">
      <alignment horizontal="left"/>
    </xf>
    <xf numFmtId="0" fontId="3" fillId="2" borderId="0" xfId="0" applyFont="1" applyFill="1" applyAlignment="1">
      <alignment horizontal="right" vertical="center"/>
    </xf>
    <xf numFmtId="0" fontId="15" fillId="0" borderId="0" xfId="0" applyFont="1"/>
    <xf numFmtId="0" fontId="18" fillId="0" borderId="0" xfId="0" applyFont="1" applyAlignment="1">
      <alignment horizontal="center"/>
    </xf>
    <xf numFmtId="0" fontId="18" fillId="0" borderId="0" xfId="0" applyFont="1"/>
    <xf numFmtId="0" fontId="18" fillId="0" borderId="0" xfId="0" applyFont="1" applyAlignment="1">
      <alignment vertical="center"/>
    </xf>
    <xf numFmtId="3" fontId="0" fillId="2" borderId="0" xfId="0" applyNumberFormat="1" applyFill="1"/>
    <xf numFmtId="0" fontId="21" fillId="0" borderId="1" xfId="0" applyFont="1" applyBorder="1" applyAlignment="1">
      <alignment horizontal="left" vertical="center"/>
    </xf>
    <xf numFmtId="0" fontId="21" fillId="0" borderId="1" xfId="0" applyFont="1" applyBorder="1" applyAlignment="1">
      <alignment horizontal="right" vertical="center"/>
    </xf>
    <xf numFmtId="0" fontId="23" fillId="0" borderId="0" xfId="0" applyFont="1" applyAlignment="1">
      <alignment vertical="center"/>
    </xf>
    <xf numFmtId="0" fontId="21" fillId="2" borderId="0" xfId="0" applyFont="1" applyFill="1" applyAlignment="1">
      <alignment horizontal="right" vertical="center"/>
    </xf>
    <xf numFmtId="0" fontId="26" fillId="2" borderId="0" xfId="0" applyFont="1" applyFill="1"/>
    <xf numFmtId="0" fontId="28" fillId="2" borderId="0" xfId="0" applyFont="1" applyFill="1"/>
    <xf numFmtId="0" fontId="21" fillId="0" borderId="0" xfId="0" applyFont="1" applyAlignment="1">
      <alignment horizontal="left"/>
    </xf>
    <xf numFmtId="0" fontId="21" fillId="0" borderId="0" xfId="0" applyFont="1" applyAlignment="1">
      <alignment horizontal="center" vertical="center"/>
    </xf>
    <xf numFmtId="0" fontId="29" fillId="0" borderId="0" xfId="0" applyFont="1" applyAlignment="1">
      <alignment horizontal="left" vertical="center"/>
    </xf>
    <xf numFmtId="0" fontId="21" fillId="0" borderId="0" xfId="0" applyFont="1"/>
    <xf numFmtId="0" fontId="21" fillId="0" borderId="0" xfId="0" applyFont="1" applyAlignment="1">
      <alignment horizontal="left" vertical="top" wrapText="1"/>
    </xf>
    <xf numFmtId="0" fontId="29" fillId="0" borderId="0" xfId="0" applyFont="1" applyAlignment="1">
      <alignment vertical="center" wrapText="1"/>
    </xf>
    <xf numFmtId="0" fontId="21" fillId="2" borderId="0" xfId="0" applyFont="1" applyFill="1"/>
    <xf numFmtId="0" fontId="27" fillId="2" borderId="0" xfId="2" applyFont="1" applyFill="1"/>
    <xf numFmtId="0" fontId="21" fillId="0" borderId="0" xfId="0" applyFont="1" applyAlignment="1">
      <alignment horizontal="left" vertical="center" wrapText="1"/>
    </xf>
    <xf numFmtId="0" fontId="21" fillId="0" borderId="0" xfId="0" applyFont="1" applyAlignment="1">
      <alignment horizontal="center" vertical="center" wrapText="1"/>
    </xf>
    <xf numFmtId="0" fontId="21" fillId="0" borderId="0" xfId="0" applyFont="1" applyAlignment="1">
      <alignment horizontal="right"/>
    </xf>
    <xf numFmtId="0" fontId="21" fillId="0" borderId="0" xfId="0" applyFont="1" applyAlignment="1">
      <alignment horizontal="right" wrapText="1"/>
    </xf>
    <xf numFmtId="0" fontId="21" fillId="2" borderId="1" xfId="0" applyFont="1" applyFill="1" applyBorder="1" applyAlignment="1">
      <alignment horizontal="right" wrapText="1"/>
    </xf>
    <xf numFmtId="0" fontId="23" fillId="0" borderId="0" xfId="0" applyFont="1"/>
    <xf numFmtId="0" fontId="23" fillId="0" borderId="0" xfId="0" applyFont="1" applyAlignment="1">
      <alignment horizontal="right"/>
    </xf>
    <xf numFmtId="168" fontId="21" fillId="2" borderId="0" xfId="3" applyNumberFormat="1" applyFont="1" applyFill="1" applyBorder="1" applyAlignment="1">
      <alignment horizontal="right"/>
    </xf>
    <xf numFmtId="0" fontId="21" fillId="2" borderId="1" xfId="0" applyFont="1" applyFill="1" applyBorder="1" applyAlignment="1">
      <alignment horizontal="right"/>
    </xf>
    <xf numFmtId="0" fontId="21" fillId="0" borderId="1" xfId="0" applyFont="1" applyBorder="1" applyAlignment="1">
      <alignment horizontal="right"/>
    </xf>
    <xf numFmtId="0" fontId="21" fillId="2" borderId="0" xfId="0" applyFont="1" applyFill="1" applyAlignment="1">
      <alignment horizontal="left" vertical="center"/>
    </xf>
    <xf numFmtId="167" fontId="21" fillId="2" borderId="1" xfId="3" quotePrefix="1" applyNumberFormat="1" applyFont="1" applyFill="1" applyBorder="1" applyAlignment="1">
      <alignment horizontal="right"/>
    </xf>
    <xf numFmtId="0" fontId="23" fillId="0" borderId="0" xfId="0" applyFont="1" applyAlignment="1">
      <alignment horizontal="left" vertical="center"/>
    </xf>
    <xf numFmtId="0" fontId="23" fillId="0" borderId="0" xfId="0" applyFont="1" applyAlignment="1">
      <alignment horizontal="right" vertical="center"/>
    </xf>
    <xf numFmtId="167" fontId="21" fillId="2" borderId="0" xfId="3" applyNumberFormat="1" applyFont="1" applyFill="1" applyBorder="1" applyAlignment="1">
      <alignment horizontal="right"/>
    </xf>
    <xf numFmtId="0" fontId="21" fillId="0" borderId="0" xfId="0" applyFont="1" applyAlignment="1">
      <alignment vertical="center"/>
    </xf>
    <xf numFmtId="0" fontId="21" fillId="0" borderId="0" xfId="0" applyFont="1" applyAlignment="1">
      <alignment horizontal="center"/>
    </xf>
    <xf numFmtId="0" fontId="21" fillId="0" borderId="0" xfId="0" applyFont="1" applyAlignment="1">
      <alignment wrapText="1"/>
    </xf>
    <xf numFmtId="0" fontId="21" fillId="0" borderId="0" xfId="0" applyFont="1" applyAlignment="1">
      <alignment horizontal="left" vertical="top"/>
    </xf>
    <xf numFmtId="0" fontId="21" fillId="0" borderId="0" xfId="0" applyFont="1" applyAlignment="1">
      <alignment horizontal="left" vertical="center"/>
    </xf>
    <xf numFmtId="0" fontId="21" fillId="0" borderId="0" xfId="0" applyFont="1" applyAlignment="1">
      <alignment horizontal="right" vertical="center"/>
    </xf>
    <xf numFmtId="167" fontId="21" fillId="0" borderId="0" xfId="3" applyNumberFormat="1" applyFont="1" applyBorder="1" applyAlignment="1">
      <alignment horizontal="right"/>
    </xf>
    <xf numFmtId="0" fontId="21" fillId="0" borderId="5" xfId="0" applyFont="1" applyBorder="1" applyAlignment="1">
      <alignment horizontal="left" vertical="center"/>
    </xf>
    <xf numFmtId="0" fontId="30" fillId="0" borderId="0" xfId="0" applyFont="1"/>
    <xf numFmtId="0" fontId="30" fillId="0" borderId="0" xfId="0" applyFont="1" applyAlignment="1">
      <alignment horizontal="right"/>
    </xf>
    <xf numFmtId="3" fontId="21" fillId="0" borderId="1" xfId="0" applyNumberFormat="1" applyFont="1" applyBorder="1" applyAlignment="1">
      <alignment horizontal="right"/>
    </xf>
    <xf numFmtId="2" fontId="21" fillId="0" borderId="0" xfId="0" applyNumberFormat="1" applyFont="1" applyAlignment="1">
      <alignment horizontal="right"/>
    </xf>
    <xf numFmtId="0" fontId="21" fillId="2" borderId="1" xfId="0" applyFont="1" applyFill="1" applyBorder="1" applyAlignment="1">
      <alignment horizontal="left" vertical="center"/>
    </xf>
    <xf numFmtId="1" fontId="23" fillId="0" borderId="0" xfId="0" applyNumberFormat="1" applyFont="1" applyAlignment="1">
      <alignment horizontal="right"/>
    </xf>
    <xf numFmtId="1" fontId="21" fillId="0" borderId="0" xfId="3" applyNumberFormat="1" applyFont="1" applyFill="1" applyBorder="1" applyAlignment="1">
      <alignment horizontal="right"/>
    </xf>
    <xf numFmtId="2" fontId="21" fillId="0" borderId="1" xfId="0" applyNumberFormat="1" applyFont="1" applyBorder="1" applyAlignment="1">
      <alignment horizontal="left" vertical="center"/>
    </xf>
    <xf numFmtId="2" fontId="21" fillId="0" borderId="1" xfId="0" applyNumberFormat="1" applyFont="1" applyBorder="1" applyAlignment="1">
      <alignment horizontal="right"/>
    </xf>
    <xf numFmtId="2" fontId="23" fillId="0" borderId="0" xfId="0" applyNumberFormat="1" applyFont="1" applyAlignment="1">
      <alignment horizontal="right"/>
    </xf>
    <xf numFmtId="2" fontId="21" fillId="0" borderId="0" xfId="3" applyNumberFormat="1" applyFont="1" applyBorder="1" applyAlignment="1">
      <alignment horizontal="right"/>
    </xf>
    <xf numFmtId="0" fontId="21" fillId="0" borderId="1" xfId="0" applyFont="1" applyBorder="1" applyAlignment="1">
      <alignment horizontal="left"/>
    </xf>
    <xf numFmtId="4" fontId="21" fillId="0" borderId="1" xfId="0" applyNumberFormat="1" applyFont="1" applyBorder="1" applyAlignment="1">
      <alignment horizontal="right"/>
    </xf>
    <xf numFmtId="1" fontId="21" fillId="0" borderId="1" xfId="0" applyNumberFormat="1" applyFont="1" applyBorder="1" applyAlignment="1">
      <alignment horizontal="right"/>
    </xf>
    <xf numFmtId="0" fontId="21" fillId="2" borderId="1" xfId="0" applyFont="1" applyFill="1" applyBorder="1" applyAlignment="1">
      <alignment horizontal="left"/>
    </xf>
    <xf numFmtId="3" fontId="21" fillId="2" borderId="1" xfId="0" applyNumberFormat="1" applyFont="1" applyFill="1" applyBorder="1" applyAlignment="1">
      <alignment horizontal="right"/>
    </xf>
    <xf numFmtId="167" fontId="21" fillId="0" borderId="1" xfId="3" quotePrefix="1" applyNumberFormat="1" applyFont="1" applyBorder="1" applyAlignment="1">
      <alignment horizontal="right"/>
    </xf>
    <xf numFmtId="165" fontId="21" fillId="0" borderId="1" xfId="0" quotePrefix="1" applyNumberFormat="1" applyFont="1" applyBorder="1" applyAlignment="1">
      <alignment horizontal="right"/>
    </xf>
    <xf numFmtId="4" fontId="21" fillId="0" borderId="1" xfId="3" applyNumberFormat="1" applyFont="1" applyBorder="1" applyAlignment="1">
      <alignment horizontal="right"/>
    </xf>
    <xf numFmtId="165" fontId="21" fillId="0" borderId="0" xfId="3" applyFont="1" applyBorder="1" applyAlignment="1">
      <alignment horizontal="right"/>
    </xf>
    <xf numFmtId="1" fontId="21" fillId="0" borderId="0" xfId="0" applyNumberFormat="1" applyFont="1" applyAlignment="1">
      <alignment horizontal="right"/>
    </xf>
    <xf numFmtId="3" fontId="21" fillId="0" borderId="1" xfId="3" applyNumberFormat="1" applyFont="1" applyBorder="1" applyAlignment="1">
      <alignment horizontal="right"/>
    </xf>
    <xf numFmtId="3" fontId="21" fillId="0" borderId="1" xfId="3" applyNumberFormat="1" applyFont="1" applyFill="1" applyBorder="1" applyAlignment="1">
      <alignment horizontal="right"/>
    </xf>
    <xf numFmtId="1" fontId="21" fillId="0" borderId="1" xfId="3" applyNumberFormat="1" applyFont="1" applyFill="1" applyBorder="1" applyAlignment="1">
      <alignment horizontal="right"/>
    </xf>
    <xf numFmtId="167" fontId="21" fillId="0" borderId="0" xfId="3" applyNumberFormat="1" applyFont="1" applyBorder="1" applyAlignment="1">
      <alignment horizontal="right" vertical="center"/>
    </xf>
    <xf numFmtId="9" fontId="21" fillId="0" borderId="0" xfId="1" applyFont="1" applyAlignment="1">
      <alignment horizontal="right"/>
    </xf>
    <xf numFmtId="170" fontId="21" fillId="0" borderId="1" xfId="3" applyNumberFormat="1" applyFont="1" applyBorder="1" applyAlignment="1">
      <alignment horizontal="right"/>
    </xf>
    <xf numFmtId="167" fontId="21" fillId="2" borderId="0" xfId="3" applyNumberFormat="1" applyFont="1" applyFill="1" applyBorder="1" applyAlignment="1">
      <alignment horizontal="left" vertical="center"/>
    </xf>
    <xf numFmtId="0" fontId="21" fillId="2" borderId="0" xfId="0" applyFont="1" applyFill="1" applyAlignment="1">
      <alignment horizontal="center" vertical="center"/>
    </xf>
    <xf numFmtId="0" fontId="21" fillId="2" borderId="0" xfId="0" applyFont="1" applyFill="1" applyAlignment="1">
      <alignment wrapText="1"/>
    </xf>
    <xf numFmtId="167" fontId="21" fillId="0" borderId="0" xfId="3" applyNumberFormat="1" applyFont="1" applyBorder="1" applyAlignment="1">
      <alignment horizontal="left" vertical="center"/>
    </xf>
    <xf numFmtId="3" fontId="21" fillId="0" borderId="0" xfId="0" applyNumberFormat="1" applyFont="1" applyAlignment="1">
      <alignment horizontal="right"/>
    </xf>
    <xf numFmtId="3" fontId="21" fillId="0" borderId="0" xfId="0" applyNumberFormat="1" applyFont="1" applyAlignment="1">
      <alignment horizontal="center" vertical="center"/>
    </xf>
    <xf numFmtId="0" fontId="21" fillId="2" borderId="0" xfId="0" applyFont="1" applyFill="1" applyAlignment="1">
      <alignment vertical="center"/>
    </xf>
    <xf numFmtId="3" fontId="21" fillId="0" borderId="1" xfId="0" applyNumberFormat="1" applyFont="1" applyBorder="1" applyAlignment="1">
      <alignment horizontal="right" vertical="center"/>
    </xf>
    <xf numFmtId="167" fontId="21" fillId="2" borderId="0" xfId="3" applyNumberFormat="1" applyFont="1" applyFill="1" applyBorder="1" applyAlignment="1">
      <alignment horizontal="left" vertical="center" wrapText="1"/>
    </xf>
    <xf numFmtId="0" fontId="21" fillId="0" borderId="2" xfId="0" applyFont="1" applyBorder="1" applyAlignment="1">
      <alignment horizontal="left" vertical="center"/>
    </xf>
    <xf numFmtId="0" fontId="21" fillId="0" borderId="1" xfId="0" applyFont="1" applyBorder="1" applyAlignment="1">
      <alignment horizontal="left" vertical="center" wrapText="1"/>
    </xf>
    <xf numFmtId="167" fontId="21" fillId="0" borderId="0" xfId="3" applyNumberFormat="1" applyFont="1" applyFill="1" applyBorder="1" applyAlignment="1">
      <alignment horizontal="right" vertical="center"/>
    </xf>
    <xf numFmtId="0" fontId="21" fillId="0" borderId="0" xfId="0" applyFont="1" applyAlignment="1">
      <alignment horizontal="right" vertical="center" wrapText="1"/>
    </xf>
    <xf numFmtId="0" fontId="21" fillId="0" borderId="6" xfId="0" applyFont="1" applyBorder="1" applyAlignment="1">
      <alignment horizontal="left" vertical="center"/>
    </xf>
    <xf numFmtId="170" fontId="21" fillId="0" borderId="6" xfId="3" applyNumberFormat="1" applyFont="1" applyFill="1" applyBorder="1" applyAlignment="1">
      <alignment horizontal="right" vertical="center"/>
    </xf>
    <xf numFmtId="170" fontId="21" fillId="0" borderId="1" xfId="3" applyNumberFormat="1" applyFont="1" applyFill="1" applyBorder="1" applyAlignment="1">
      <alignment horizontal="right" vertical="center"/>
    </xf>
    <xf numFmtId="3" fontId="21" fillId="0" borderId="1" xfId="0" applyNumberFormat="1" applyFont="1" applyBorder="1" applyAlignment="1">
      <alignment horizontal="right" vertical="center" wrapText="1"/>
    </xf>
    <xf numFmtId="3" fontId="21" fillId="0" borderId="0" xfId="0" applyNumberFormat="1" applyFont="1"/>
    <xf numFmtId="2" fontId="21" fillId="0" borderId="1" xfId="0" applyNumberFormat="1" applyFont="1" applyBorder="1" applyAlignment="1">
      <alignment horizontal="right" vertical="center"/>
    </xf>
    <xf numFmtId="167" fontId="21" fillId="0" borderId="1" xfId="3" applyNumberFormat="1" applyFont="1" applyBorder="1" applyAlignment="1">
      <alignment horizontal="right"/>
    </xf>
    <xf numFmtId="0" fontId="26" fillId="0" borderId="0" xfId="0" applyFont="1"/>
    <xf numFmtId="0" fontId="32" fillId="0" borderId="0" xfId="0" applyFont="1" applyAlignment="1">
      <alignment horizontal="left" vertical="top" wrapText="1"/>
    </xf>
    <xf numFmtId="0" fontId="32" fillId="0" borderId="0" xfId="0" applyFont="1"/>
    <xf numFmtId="0" fontId="21" fillId="0" borderId="1" xfId="0" quotePrefix="1" applyFont="1" applyBorder="1" applyAlignment="1">
      <alignment horizontal="right"/>
    </xf>
    <xf numFmtId="3" fontId="21" fillId="0" borderId="1" xfId="3" applyNumberFormat="1" applyFont="1" applyFill="1" applyBorder="1" applyAlignment="1">
      <alignment horizontal="right" vertical="center"/>
    </xf>
    <xf numFmtId="0" fontId="21" fillId="0" borderId="1" xfId="0" quotePrefix="1" applyFont="1" applyBorder="1" applyAlignment="1">
      <alignment horizontal="right" vertical="center"/>
    </xf>
    <xf numFmtId="170" fontId="21" fillId="0" borderId="0" xfId="3" applyNumberFormat="1" applyFont="1" applyFill="1" applyBorder="1" applyAlignment="1">
      <alignment horizontal="right" vertical="center"/>
    </xf>
    <xf numFmtId="0" fontId="21" fillId="0" borderId="6" xfId="0" applyFont="1" applyBorder="1" applyAlignment="1">
      <alignment horizontal="right" vertical="center"/>
    </xf>
    <xf numFmtId="2" fontId="21" fillId="0" borderId="0" xfId="0" applyNumberFormat="1" applyFont="1" applyAlignment="1">
      <alignment horizontal="right" vertical="center"/>
    </xf>
    <xf numFmtId="170" fontId="21" fillId="0" borderId="1" xfId="3" quotePrefix="1" applyNumberFormat="1" applyFont="1" applyFill="1" applyBorder="1" applyAlignment="1">
      <alignment horizontal="right" vertical="center"/>
    </xf>
    <xf numFmtId="3" fontId="21" fillId="0" borderId="1" xfId="3" quotePrefix="1" applyNumberFormat="1" applyFont="1" applyFill="1" applyBorder="1" applyAlignment="1">
      <alignment horizontal="right" vertical="center"/>
    </xf>
    <xf numFmtId="170" fontId="21" fillId="0" borderId="1" xfId="3" applyNumberFormat="1" applyFont="1" applyBorder="1" applyAlignment="1">
      <alignment horizontal="right" vertical="center"/>
    </xf>
    <xf numFmtId="0" fontId="21" fillId="0" borderId="1" xfId="0" applyFont="1" applyBorder="1" applyAlignment="1">
      <alignment horizontal="right" vertical="center" wrapText="1"/>
    </xf>
    <xf numFmtId="0" fontId="23" fillId="0" borderId="0" xfId="0" applyFont="1" applyAlignment="1">
      <alignment horizontal="right" vertical="center" wrapText="1"/>
    </xf>
    <xf numFmtId="165" fontId="21" fillId="0" borderId="0" xfId="3" applyFont="1" applyBorder="1" applyAlignment="1">
      <alignment horizontal="right" vertical="center"/>
    </xf>
    <xf numFmtId="0" fontId="21" fillId="2" borderId="1" xfId="0" applyFont="1" applyFill="1" applyBorder="1" applyAlignment="1">
      <alignment horizontal="right" vertical="center"/>
    </xf>
    <xf numFmtId="165" fontId="21" fillId="0" borderId="0" xfId="3" applyFont="1" applyAlignment="1">
      <alignment horizontal="right"/>
    </xf>
    <xf numFmtId="170" fontId="21" fillId="2" borderId="1" xfId="3" applyNumberFormat="1" applyFont="1" applyFill="1" applyBorder="1" applyAlignment="1">
      <alignment horizontal="right" vertical="center"/>
    </xf>
    <xf numFmtId="3" fontId="21" fillId="2" borderId="1" xfId="3" applyNumberFormat="1" applyFont="1" applyFill="1" applyBorder="1" applyAlignment="1">
      <alignment horizontal="right" vertical="center"/>
    </xf>
    <xf numFmtId="0" fontId="21" fillId="0" borderId="6" xfId="0" applyFont="1" applyBorder="1" applyAlignment="1">
      <alignment horizontal="right"/>
    </xf>
    <xf numFmtId="0" fontId="21" fillId="0" borderId="11" xfId="0" applyFont="1" applyBorder="1" applyAlignment="1">
      <alignment horizontal="left" vertical="center"/>
    </xf>
    <xf numFmtId="0" fontId="21" fillId="0" borderId="12" xfId="0" applyFont="1" applyBorder="1" applyAlignment="1">
      <alignment horizontal="left" vertical="center"/>
    </xf>
    <xf numFmtId="0" fontId="27" fillId="0" borderId="0" xfId="2" applyFont="1"/>
    <xf numFmtId="0" fontId="21" fillId="0" borderId="2" xfId="0" applyFont="1" applyBorder="1" applyAlignment="1">
      <alignment horizontal="right" vertical="center"/>
    </xf>
    <xf numFmtId="0" fontId="21" fillId="4" borderId="1" xfId="0" applyFont="1" applyFill="1" applyBorder="1" applyAlignment="1">
      <alignment horizontal="left" vertical="center"/>
    </xf>
    <xf numFmtId="0" fontId="21" fillId="4" borderId="1" xfId="0" applyFont="1" applyFill="1" applyBorder="1" applyAlignment="1">
      <alignment horizontal="right" vertical="center"/>
    </xf>
    <xf numFmtId="0" fontId="21" fillId="4" borderId="1" xfId="0" applyFont="1" applyFill="1" applyBorder="1" applyAlignment="1">
      <alignment horizontal="right"/>
    </xf>
    <xf numFmtId="0" fontId="21" fillId="4" borderId="1" xfId="0" applyFont="1" applyFill="1" applyBorder="1" applyAlignment="1">
      <alignment horizontal="left" vertical="center" wrapText="1"/>
    </xf>
    <xf numFmtId="0" fontId="21" fillId="4" borderId="1" xfId="0" applyFont="1" applyFill="1" applyBorder="1" applyAlignment="1">
      <alignment horizontal="right" wrapText="1"/>
    </xf>
    <xf numFmtId="1" fontId="21" fillId="4" borderId="1" xfId="0" applyNumberFormat="1" applyFont="1" applyFill="1" applyBorder="1" applyAlignment="1">
      <alignment horizontal="right"/>
    </xf>
    <xf numFmtId="2" fontId="21" fillId="4" borderId="1" xfId="0" applyNumberFormat="1" applyFont="1" applyFill="1" applyBorder="1" applyAlignment="1">
      <alignment horizontal="left" vertical="center"/>
    </xf>
    <xf numFmtId="0" fontId="21" fillId="4" borderId="1" xfId="0" applyFont="1" applyFill="1" applyBorder="1" applyAlignment="1">
      <alignment horizontal="left"/>
    </xf>
    <xf numFmtId="0" fontId="21" fillId="4" borderId="2" xfId="0" applyFont="1" applyFill="1" applyBorder="1" applyAlignment="1">
      <alignment horizontal="left" vertical="center"/>
    </xf>
    <xf numFmtId="0" fontId="21" fillId="4" borderId="1" xfId="0" applyFont="1" applyFill="1" applyBorder="1" applyAlignment="1">
      <alignment horizontal="right" vertical="center" wrapText="1"/>
    </xf>
    <xf numFmtId="0" fontId="21" fillId="4" borderId="2" xfId="0" applyFont="1" applyFill="1" applyBorder="1" applyAlignment="1">
      <alignment horizontal="right"/>
    </xf>
    <xf numFmtId="0" fontId="21" fillId="4" borderId="2" xfId="0" applyFont="1" applyFill="1" applyBorder="1" applyAlignment="1">
      <alignment vertical="center"/>
    </xf>
    <xf numFmtId="0" fontId="21" fillId="0" borderId="5" xfId="0" applyFont="1" applyBorder="1" applyAlignment="1">
      <alignment horizontal="right" vertical="center"/>
    </xf>
    <xf numFmtId="0" fontId="35" fillId="0" borderId="0" xfId="0" applyFont="1"/>
    <xf numFmtId="0" fontId="20" fillId="6" borderId="0" xfId="0" applyFont="1" applyFill="1" applyAlignment="1">
      <alignment horizontal="center" vertical="center"/>
    </xf>
    <xf numFmtId="0" fontId="23" fillId="0" borderId="0" xfId="0" applyFont="1" applyAlignment="1">
      <alignment vertical="top" wrapText="1"/>
    </xf>
    <xf numFmtId="0" fontId="21" fillId="2" borderId="2" xfId="0" applyFont="1" applyFill="1" applyBorder="1" applyAlignment="1">
      <alignment horizontal="left" vertical="center"/>
    </xf>
    <xf numFmtId="0" fontId="21" fillId="0" borderId="5" xfId="0" applyFont="1" applyBorder="1" applyAlignment="1">
      <alignment horizontal="right"/>
    </xf>
    <xf numFmtId="1" fontId="21" fillId="0" borderId="5" xfId="0" applyNumberFormat="1" applyFont="1" applyBorder="1" applyAlignment="1">
      <alignment horizontal="right"/>
    </xf>
    <xf numFmtId="0" fontId="21" fillId="2" borderId="0" xfId="0" applyFont="1" applyFill="1" applyAlignment="1">
      <alignment horizontal="right" wrapText="1"/>
    </xf>
    <xf numFmtId="3" fontId="21" fillId="2" borderId="0" xfId="0" quotePrefix="1" applyNumberFormat="1" applyFont="1" applyFill="1" applyAlignment="1">
      <alignment horizontal="right"/>
    </xf>
    <xf numFmtId="3" fontId="21" fillId="2" borderId="0" xfId="0" applyNumberFormat="1" applyFont="1" applyFill="1" applyAlignment="1">
      <alignment horizontal="right"/>
    </xf>
    <xf numFmtId="2" fontId="21" fillId="0" borderId="7" xfId="0" applyNumberFormat="1" applyFont="1" applyBorder="1" applyAlignment="1">
      <alignment horizontal="right"/>
    </xf>
    <xf numFmtId="1" fontId="21" fillId="4" borderId="17" xfId="0" applyNumberFormat="1" applyFont="1" applyFill="1" applyBorder="1" applyAlignment="1">
      <alignment horizontal="left" vertical="center"/>
    </xf>
    <xf numFmtId="1" fontId="21" fillId="0" borderId="17" xfId="0" applyNumberFormat="1" applyFont="1" applyBorder="1" applyAlignment="1">
      <alignment horizontal="left" vertical="center"/>
    </xf>
    <xf numFmtId="1" fontId="21" fillId="4" borderId="17" xfId="0" applyNumberFormat="1" applyFont="1" applyFill="1" applyBorder="1" applyAlignment="1">
      <alignment horizontal="right"/>
    </xf>
    <xf numFmtId="0" fontId="37" fillId="2" borderId="0" xfId="2" applyFont="1" applyFill="1" applyAlignment="1">
      <alignment vertical="center"/>
    </xf>
    <xf numFmtId="0" fontId="21" fillId="0" borderId="18" xfId="0" quotePrefix="1" applyFont="1" applyBorder="1" applyAlignment="1">
      <alignment horizontal="right"/>
    </xf>
    <xf numFmtId="0" fontId="21" fillId="4" borderId="2" xfId="0" applyFont="1" applyFill="1" applyBorder="1" applyAlignment="1">
      <alignment horizontal="centerContinuous" vertical="center"/>
    </xf>
    <xf numFmtId="0" fontId="21" fillId="4" borderId="3" xfId="0" applyFont="1" applyFill="1" applyBorder="1" applyAlignment="1">
      <alignment horizontal="centerContinuous" vertical="center"/>
    </xf>
    <xf numFmtId="0" fontId="21" fillId="4" borderId="4" xfId="0" applyFont="1" applyFill="1" applyBorder="1" applyAlignment="1">
      <alignment horizontal="centerContinuous" vertical="center"/>
    </xf>
    <xf numFmtId="0" fontId="21" fillId="2" borderId="2" xfId="1" applyNumberFormat="1" applyFont="1" applyFill="1" applyBorder="1" applyAlignment="1">
      <alignment horizontal="right" vertical="center"/>
    </xf>
    <xf numFmtId="0" fontId="21" fillId="0" borderId="2" xfId="0" applyFont="1" applyBorder="1" applyAlignment="1">
      <alignment horizontal="centerContinuous" wrapText="1"/>
    </xf>
    <xf numFmtId="0" fontId="21" fillId="0" borderId="2" xfId="0" applyFont="1" applyBorder="1" applyAlignment="1">
      <alignment horizontal="centerContinuous"/>
    </xf>
    <xf numFmtId="0" fontId="21" fillId="0" borderId="2" xfId="0" applyFont="1" applyBorder="1" applyAlignment="1">
      <alignment horizontal="centerContinuous" vertical="center"/>
    </xf>
    <xf numFmtId="0" fontId="21" fillId="0" borderId="1" xfId="0" applyFont="1" applyBorder="1" applyAlignment="1">
      <alignment horizontal="centerContinuous" vertical="center"/>
    </xf>
    <xf numFmtId="0" fontId="21" fillId="0" borderId="19" xfId="0" applyFont="1" applyBorder="1" applyAlignment="1">
      <alignment horizontal="centerContinuous"/>
    </xf>
    <xf numFmtId="0" fontId="21" fillId="0" borderId="17" xfId="0" applyFont="1" applyBorder="1" applyAlignment="1">
      <alignment horizontal="left" vertical="center"/>
    </xf>
    <xf numFmtId="0" fontId="21" fillId="0" borderId="17" xfId="0" applyFont="1" applyBorder="1" applyAlignment="1">
      <alignment horizontal="centerContinuous"/>
    </xf>
    <xf numFmtId="0" fontId="21" fillId="0" borderId="17" xfId="0" applyFont="1" applyBorder="1" applyAlignment="1">
      <alignment horizontal="right" vertical="center"/>
    </xf>
    <xf numFmtId="0" fontId="21" fillId="0" borderId="20" xfId="0" applyFont="1" applyBorder="1" applyAlignment="1">
      <alignment horizontal="centerContinuous"/>
    </xf>
    <xf numFmtId="0" fontId="21" fillId="4" borderId="5" xfId="0" applyFont="1" applyFill="1" applyBorder="1" applyAlignment="1">
      <alignment horizontal="right" wrapText="1"/>
    </xf>
    <xf numFmtId="3" fontId="21" fillId="0" borderId="5" xfId="0" applyNumberFormat="1" applyFont="1" applyBorder="1" applyAlignment="1">
      <alignment horizontal="right"/>
    </xf>
    <xf numFmtId="0" fontId="21" fillId="0" borderId="5" xfId="0" applyFont="1" applyBorder="1" applyAlignment="1">
      <alignment horizontal="left"/>
    </xf>
    <xf numFmtId="0" fontId="21" fillId="0" borderId="17" xfId="0" applyFont="1" applyBorder="1" applyAlignment="1">
      <alignment horizontal="left"/>
    </xf>
    <xf numFmtId="4" fontId="21" fillId="0" borderId="5" xfId="0" applyNumberFormat="1" applyFont="1" applyBorder="1" applyAlignment="1">
      <alignment horizontal="right"/>
    </xf>
    <xf numFmtId="2" fontId="21" fillId="0" borderId="2" xfId="0" applyNumberFormat="1" applyFont="1" applyBorder="1" applyAlignment="1">
      <alignment horizontal="right"/>
    </xf>
    <xf numFmtId="4" fontId="21" fillId="0" borderId="15" xfId="0" applyNumberFormat="1" applyFont="1" applyBorder="1" applyAlignment="1">
      <alignment horizontal="right"/>
    </xf>
    <xf numFmtId="0" fontId="21" fillId="0" borderId="14" xfId="0" applyFont="1" applyBorder="1" applyAlignment="1">
      <alignment horizontal="right"/>
    </xf>
    <xf numFmtId="165" fontId="21" fillId="0" borderId="14" xfId="3" applyFont="1" applyBorder="1" applyAlignment="1">
      <alignment horizontal="right"/>
    </xf>
    <xf numFmtId="4" fontId="21" fillId="0" borderId="7" xfId="0" applyNumberFormat="1" applyFont="1" applyBorder="1" applyAlignment="1">
      <alignment horizontal="right"/>
    </xf>
    <xf numFmtId="1" fontId="21" fillId="0" borderId="1" xfId="4" applyNumberFormat="1" applyFont="1" applyBorder="1" applyAlignment="1">
      <alignment horizontal="left" vertical="center"/>
    </xf>
    <xf numFmtId="0" fontId="23" fillId="0" borderId="0" xfId="4" applyFont="1" applyAlignment="1">
      <alignment horizontal="left" vertical="center"/>
    </xf>
    <xf numFmtId="1" fontId="23" fillId="0" borderId="0" xfId="4" applyNumberFormat="1" applyFont="1" applyAlignment="1">
      <alignment horizontal="left" vertical="center"/>
    </xf>
    <xf numFmtId="0" fontId="21" fillId="4" borderId="6" xfId="0" applyFont="1" applyFill="1" applyBorder="1" applyAlignment="1">
      <alignment horizontal="left" vertical="center"/>
    </xf>
    <xf numFmtId="0" fontId="21" fillId="4" borderId="6" xfId="0" applyFont="1" applyFill="1" applyBorder="1" applyAlignment="1">
      <alignment horizontal="right"/>
    </xf>
    <xf numFmtId="0" fontId="21" fillId="0" borderId="17" xfId="0" applyFont="1" applyBorder="1" applyAlignment="1">
      <alignment horizontal="left" vertical="center" wrapText="1"/>
    </xf>
    <xf numFmtId="0" fontId="38" fillId="2" borderId="0" xfId="0" applyFont="1" applyFill="1" applyAlignment="1">
      <alignment horizontal="center" vertical="center"/>
    </xf>
    <xf numFmtId="0" fontId="31" fillId="0" borderId="0" xfId="0" applyFont="1"/>
    <xf numFmtId="0" fontId="27" fillId="0" borderId="0" xfId="2" applyFont="1" applyFill="1" applyBorder="1" applyAlignment="1">
      <alignment horizontal="center" vertical="center"/>
    </xf>
    <xf numFmtId="0" fontId="23" fillId="0" borderId="0" xfId="0" applyFont="1" applyAlignment="1">
      <alignment horizontal="center" vertical="center"/>
    </xf>
    <xf numFmtId="167" fontId="21" fillId="0" borderId="0" xfId="3" applyNumberFormat="1" applyFont="1" applyFill="1" applyBorder="1" applyAlignment="1">
      <alignment horizontal="center" vertical="center"/>
    </xf>
    <xf numFmtId="168" fontId="21" fillId="0" borderId="0" xfId="3" applyNumberFormat="1" applyFont="1" applyFill="1" applyBorder="1" applyAlignment="1">
      <alignment horizontal="center" vertical="center"/>
    </xf>
    <xf numFmtId="167" fontId="21" fillId="2" borderId="0" xfId="3" applyNumberFormat="1" applyFont="1" applyFill="1" applyBorder="1" applyAlignment="1">
      <alignment horizontal="right" vertical="center"/>
    </xf>
    <xf numFmtId="2" fontId="21" fillId="2" borderId="1" xfId="0" applyNumberFormat="1" applyFont="1" applyFill="1" applyBorder="1" applyAlignment="1">
      <alignment horizontal="right" wrapText="1"/>
    </xf>
    <xf numFmtId="2" fontId="21" fillId="0" borderId="1" xfId="0" applyNumberFormat="1" applyFont="1" applyBorder="1" applyAlignment="1">
      <alignment horizontal="right" wrapText="1"/>
    </xf>
    <xf numFmtId="2" fontId="21" fillId="2" borderId="1" xfId="0" applyNumberFormat="1" applyFont="1" applyFill="1" applyBorder="1" applyAlignment="1">
      <alignment horizontal="right"/>
    </xf>
    <xf numFmtId="2" fontId="21" fillId="2" borderId="1" xfId="3" quotePrefix="1" applyNumberFormat="1" applyFont="1" applyFill="1" applyBorder="1" applyAlignment="1">
      <alignment horizontal="right"/>
    </xf>
    <xf numFmtId="0" fontId="21" fillId="0" borderId="17" xfId="0" applyFont="1" applyBorder="1" applyAlignment="1">
      <alignment horizontal="center" vertical="center"/>
    </xf>
    <xf numFmtId="0" fontId="21" fillId="0" borderId="17" xfId="0" applyFont="1" applyBorder="1" applyAlignment="1">
      <alignment horizontal="center" vertical="center" wrapText="1"/>
    </xf>
    <xf numFmtId="0" fontId="21" fillId="0" borderId="24" xfId="0" applyFont="1" applyBorder="1" applyAlignment="1">
      <alignment horizontal="center" vertical="center" wrapText="1"/>
    </xf>
    <xf numFmtId="0" fontId="27" fillId="0" borderId="17" xfId="2" applyFont="1" applyBorder="1" applyAlignment="1">
      <alignment horizontal="left" vertical="center"/>
    </xf>
    <xf numFmtId="0" fontId="26" fillId="8" borderId="5" xfId="0" applyFont="1" applyFill="1" applyBorder="1"/>
    <xf numFmtId="0" fontId="36" fillId="9" borderId="17" xfId="0" applyFont="1" applyFill="1" applyBorder="1"/>
    <xf numFmtId="0" fontId="27" fillId="0" borderId="24" xfId="2" applyFont="1" applyBorder="1" applyAlignment="1">
      <alignment horizontal="left" vertical="center"/>
    </xf>
    <xf numFmtId="0" fontId="36" fillId="10" borderId="17" xfId="0" applyFont="1" applyFill="1" applyBorder="1"/>
    <xf numFmtId="0" fontId="26" fillId="7" borderId="17" xfId="0" applyFont="1" applyFill="1" applyBorder="1"/>
    <xf numFmtId="49" fontId="21" fillId="0" borderId="17" xfId="0" applyNumberFormat="1" applyFont="1" applyBorder="1" applyAlignment="1">
      <alignment horizontal="center" vertical="center" wrapText="1"/>
    </xf>
    <xf numFmtId="0" fontId="27" fillId="0" borderId="17" xfId="2" applyFont="1" applyBorder="1" applyAlignment="1">
      <alignment horizontal="center" vertical="center"/>
    </xf>
    <xf numFmtId="14" fontId="21" fillId="0" borderId="17" xfId="0" applyNumberFormat="1" applyFont="1" applyBorder="1" applyAlignment="1">
      <alignment horizontal="center" vertical="center"/>
    </xf>
    <xf numFmtId="3" fontId="21" fillId="0" borderId="17" xfId="0" applyNumberFormat="1" applyFont="1" applyBorder="1" applyAlignment="1">
      <alignment horizontal="center" vertical="center"/>
    </xf>
    <xf numFmtId="49" fontId="21" fillId="0" borderId="24" xfId="0" applyNumberFormat="1" applyFont="1" applyBorder="1" applyAlignment="1">
      <alignment horizontal="center" vertical="center" wrapText="1"/>
    </xf>
    <xf numFmtId="0" fontId="21" fillId="4" borderId="25" xfId="0" applyFont="1" applyFill="1" applyBorder="1" applyAlignment="1">
      <alignment horizontal="center" vertical="center"/>
    </xf>
    <xf numFmtId="0" fontId="21" fillId="0" borderId="28" xfId="0" applyFont="1" applyBorder="1" applyAlignment="1">
      <alignment horizontal="center" vertical="center" wrapText="1"/>
    </xf>
    <xf numFmtId="0" fontId="21" fillId="0" borderId="28" xfId="0" applyFont="1" applyBorder="1" applyAlignment="1">
      <alignment horizontal="center" vertical="center"/>
    </xf>
    <xf numFmtId="0" fontId="21" fillId="0" borderId="31" xfId="0" applyFont="1" applyBorder="1" applyAlignment="1">
      <alignment horizontal="center" vertical="center" wrapText="1"/>
    </xf>
    <xf numFmtId="0" fontId="21" fillId="0" borderId="31" xfId="0" applyFont="1" applyBorder="1" applyAlignment="1">
      <alignment horizontal="center" vertical="center"/>
    </xf>
    <xf numFmtId="0" fontId="21" fillId="0" borderId="34"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6" xfId="0" applyFont="1" applyBorder="1" applyAlignment="1">
      <alignment horizontal="center" vertical="center"/>
    </xf>
    <xf numFmtId="0" fontId="21" fillId="0" borderId="29" xfId="0" applyFont="1" applyBorder="1" applyAlignment="1">
      <alignment horizontal="center" vertical="center" wrapText="1"/>
    </xf>
    <xf numFmtId="0" fontId="21" fillId="4" borderId="39" xfId="0" applyFont="1" applyFill="1" applyBorder="1" applyAlignment="1">
      <alignment horizontal="center" vertical="center"/>
    </xf>
    <xf numFmtId="0" fontId="21" fillId="0" borderId="48" xfId="0" applyFont="1" applyBorder="1" applyAlignment="1">
      <alignment horizontal="center" vertical="center"/>
    </xf>
    <xf numFmtId="0" fontId="21" fillId="0" borderId="46" xfId="0" applyFont="1" applyBorder="1" applyAlignment="1">
      <alignment horizontal="center" vertical="center"/>
    </xf>
    <xf numFmtId="0" fontId="21" fillId="0" borderId="32" xfId="0" applyFont="1" applyBorder="1" applyAlignment="1">
      <alignment horizontal="center" vertical="center"/>
    </xf>
    <xf numFmtId="0" fontId="21" fillId="0" borderId="49" xfId="0" applyFont="1" applyBorder="1" applyAlignment="1">
      <alignment horizontal="center" vertical="center"/>
    </xf>
    <xf numFmtId="0" fontId="0" fillId="0" borderId="25" xfId="0" applyBorder="1"/>
    <xf numFmtId="0" fontId="21" fillId="4" borderId="17" xfId="0" applyFont="1" applyFill="1" applyBorder="1" applyAlignment="1">
      <alignment horizontal="left" vertical="center"/>
    </xf>
    <xf numFmtId="0" fontId="21" fillId="4" borderId="17" xfId="0" applyFont="1" applyFill="1" applyBorder="1" applyAlignment="1">
      <alignment horizontal="right" vertical="center"/>
    </xf>
    <xf numFmtId="0" fontId="21" fillId="4" borderId="17" xfId="0" applyFont="1" applyFill="1" applyBorder="1"/>
    <xf numFmtId="3" fontId="21" fillId="0" borderId="17" xfId="0" applyNumberFormat="1" applyFont="1" applyBorder="1" applyAlignment="1">
      <alignment horizontal="right" vertical="center"/>
    </xf>
    <xf numFmtId="0" fontId="21" fillId="0" borderId="17" xfId="0" applyFont="1" applyBorder="1"/>
    <xf numFmtId="3" fontId="21" fillId="2" borderId="17" xfId="0" quotePrefix="1" applyNumberFormat="1" applyFont="1" applyFill="1" applyBorder="1" applyAlignment="1">
      <alignment horizontal="right"/>
    </xf>
    <xf numFmtId="3" fontId="21" fillId="0" borderId="17" xfId="0" applyNumberFormat="1" applyFont="1" applyBorder="1"/>
    <xf numFmtId="0" fontId="21" fillId="4" borderId="17" xfId="0" applyFont="1" applyFill="1" applyBorder="1" applyAlignment="1">
      <alignment horizontal="right"/>
    </xf>
    <xf numFmtId="0" fontId="21" fillId="0" borderId="17" xfId="0" applyFont="1" applyBorder="1" applyAlignment="1">
      <alignment horizontal="right" wrapText="1"/>
    </xf>
    <xf numFmtId="0" fontId="21" fillId="2" borderId="17" xfId="0" applyFont="1" applyFill="1" applyBorder="1" applyAlignment="1">
      <alignment horizontal="right" wrapText="1"/>
    </xf>
    <xf numFmtId="3" fontId="21" fillId="2" borderId="17" xfId="0" applyNumberFormat="1" applyFont="1" applyFill="1" applyBorder="1" applyAlignment="1">
      <alignment horizontal="right" wrapText="1"/>
    </xf>
    <xf numFmtId="3" fontId="21" fillId="5" borderId="17" xfId="0" applyNumberFormat="1" applyFont="1" applyFill="1" applyBorder="1" applyAlignment="1">
      <alignment horizontal="center" vertical="center"/>
    </xf>
    <xf numFmtId="170" fontId="21" fillId="0" borderId="17" xfId="3" applyNumberFormat="1" applyFont="1" applyFill="1" applyBorder="1" applyAlignment="1">
      <alignment horizontal="center" vertical="center"/>
    </xf>
    <xf numFmtId="3" fontId="21" fillId="5" borderId="17" xfId="0" applyNumberFormat="1" applyFont="1" applyFill="1" applyBorder="1" applyAlignment="1">
      <alignment horizontal="centerContinuous" vertical="center"/>
    </xf>
    <xf numFmtId="170" fontId="21" fillId="0" borderId="17" xfId="3" applyNumberFormat="1" applyFont="1" applyFill="1" applyBorder="1" applyAlignment="1">
      <alignment horizontal="centerContinuous" vertical="center"/>
    </xf>
    <xf numFmtId="167" fontId="21" fillId="2" borderId="1" xfId="6" quotePrefix="1" applyNumberFormat="1" applyFont="1" applyFill="1" applyBorder="1" applyAlignment="1">
      <alignment horizontal="right"/>
    </xf>
    <xf numFmtId="2" fontId="21" fillId="2" borderId="1" xfId="6" quotePrefix="1" applyNumberFormat="1" applyFont="1" applyFill="1" applyBorder="1" applyAlignment="1">
      <alignment horizontal="right"/>
    </xf>
    <xf numFmtId="3" fontId="21" fillId="0" borderId="17" xfId="0" applyNumberFormat="1" applyFont="1" applyBorder="1" applyAlignment="1">
      <alignment horizontal="right"/>
    </xf>
    <xf numFmtId="167" fontId="21" fillId="2" borderId="17" xfId="6" quotePrefix="1" applyNumberFormat="1" applyFont="1" applyFill="1" applyBorder="1" applyAlignment="1">
      <alignment horizontal="right"/>
    </xf>
    <xf numFmtId="1" fontId="21" fillId="2" borderId="17" xfId="0" applyNumberFormat="1" applyFont="1" applyFill="1" applyBorder="1" applyAlignment="1">
      <alignment horizontal="left" vertical="center"/>
    </xf>
    <xf numFmtId="1" fontId="21" fillId="0" borderId="24" xfId="0" applyNumberFormat="1" applyFont="1" applyBorder="1" applyAlignment="1">
      <alignment horizontal="left" vertical="center"/>
    </xf>
    <xf numFmtId="3" fontId="21" fillId="0" borderId="24" xfId="0" applyNumberFormat="1" applyFont="1" applyBorder="1" applyAlignment="1">
      <alignment horizontal="right"/>
    </xf>
    <xf numFmtId="3" fontId="21" fillId="0" borderId="1" xfId="4" applyNumberFormat="1" applyFont="1" applyBorder="1" applyAlignment="1">
      <alignment horizontal="right"/>
    </xf>
    <xf numFmtId="2" fontId="21" fillId="0" borderId="1" xfId="4" applyNumberFormat="1" applyFont="1" applyBorder="1" applyAlignment="1">
      <alignment horizontal="right"/>
    </xf>
    <xf numFmtId="4" fontId="21" fillId="0" borderId="1" xfId="4" applyNumberFormat="1" applyFont="1" applyBorder="1" applyAlignment="1">
      <alignment horizontal="right"/>
    </xf>
    <xf numFmtId="4" fontId="21" fillId="0" borderId="0" xfId="0" applyNumberFormat="1" applyFont="1" applyAlignment="1">
      <alignment horizontal="right"/>
    </xf>
    <xf numFmtId="1" fontId="21" fillId="0" borderId="1" xfId="4" applyNumberFormat="1" applyFont="1" applyBorder="1" applyAlignment="1">
      <alignment horizontal="right"/>
    </xf>
    <xf numFmtId="0" fontId="21" fillId="0" borderId="0" xfId="4" applyFont="1" applyAlignment="1">
      <alignment horizontal="left" vertical="top" wrapText="1"/>
    </xf>
    <xf numFmtId="165" fontId="21" fillId="0" borderId="1" xfId="4" quotePrefix="1" applyNumberFormat="1" applyFont="1" applyBorder="1" applyAlignment="1">
      <alignment horizontal="right"/>
    </xf>
    <xf numFmtId="167" fontId="21" fillId="0" borderId="0" xfId="3" applyNumberFormat="1" applyFont="1" applyAlignment="1">
      <alignment horizontal="right"/>
    </xf>
    <xf numFmtId="3" fontId="21" fillId="0" borderId="1" xfId="4" applyNumberFormat="1" applyFont="1" applyBorder="1"/>
    <xf numFmtId="1" fontId="21" fillId="2" borderId="1" xfId="4" applyNumberFormat="1" applyFont="1" applyFill="1" applyBorder="1" applyAlignment="1">
      <alignment vertical="center"/>
    </xf>
    <xf numFmtId="169" fontId="21" fillId="0" borderId="1" xfId="3" applyNumberFormat="1" applyFont="1" applyBorder="1" applyAlignment="1">
      <alignment horizontal="right"/>
    </xf>
    <xf numFmtId="4" fontId="21" fillId="0" borderId="1" xfId="5" applyNumberFormat="1" applyFont="1" applyBorder="1" applyAlignment="1">
      <alignment horizontal="right"/>
    </xf>
    <xf numFmtId="3" fontId="21" fillId="2" borderId="1" xfId="4" applyNumberFormat="1" applyFont="1" applyFill="1" applyBorder="1" applyAlignment="1">
      <alignment horizontal="right" vertical="center"/>
    </xf>
    <xf numFmtId="3" fontId="21" fillId="2" borderId="1" xfId="4" applyNumberFormat="1" applyFont="1" applyFill="1" applyBorder="1" applyAlignment="1">
      <alignment vertical="center"/>
    </xf>
    <xf numFmtId="1" fontId="21" fillId="0" borderId="1" xfId="3" applyNumberFormat="1" applyFont="1" applyBorder="1" applyAlignment="1">
      <alignment horizontal="right"/>
    </xf>
    <xf numFmtId="3" fontId="21" fillId="2" borderId="1" xfId="0" applyNumberFormat="1" applyFont="1" applyFill="1" applyBorder="1" applyAlignment="1">
      <alignment horizontal="right" vertical="center"/>
    </xf>
    <xf numFmtId="171" fontId="21" fillId="0" borderId="1" xfId="3" applyNumberFormat="1" applyFont="1" applyBorder="1" applyAlignment="1">
      <alignment horizontal="right"/>
    </xf>
    <xf numFmtId="2" fontId="21" fillId="0" borderId="1" xfId="3" applyNumberFormat="1" applyFont="1" applyBorder="1" applyAlignment="1">
      <alignment horizontal="right"/>
    </xf>
    <xf numFmtId="3" fontId="21" fillId="0" borderId="1" xfId="3" applyNumberFormat="1" applyFont="1" applyBorder="1" applyAlignment="1">
      <alignment horizontal="right" vertical="center"/>
    </xf>
    <xf numFmtId="0" fontId="21" fillId="4" borderId="17" xfId="0" applyFont="1" applyFill="1" applyBorder="1" applyAlignment="1">
      <alignment horizontal="center" vertical="center" wrapText="1"/>
    </xf>
    <xf numFmtId="0" fontId="21" fillId="4" borderId="17" xfId="0" applyFont="1" applyFill="1" applyBorder="1" applyAlignment="1">
      <alignment horizontal="center" wrapText="1"/>
    </xf>
    <xf numFmtId="0" fontId="21" fillId="4" borderId="17" xfId="0" applyFont="1" applyFill="1" applyBorder="1" applyAlignment="1">
      <alignment wrapText="1"/>
    </xf>
    <xf numFmtId="0" fontId="21" fillId="0" borderId="17" xfId="0" applyFont="1" applyBorder="1" applyAlignment="1">
      <alignment vertical="center"/>
    </xf>
    <xf numFmtId="0" fontId="21" fillId="0" borderId="17" xfId="0" applyFont="1" applyBorder="1" applyAlignment="1">
      <alignment vertical="center" wrapText="1"/>
    </xf>
    <xf numFmtId="3" fontId="21" fillId="0" borderId="1" xfId="7" applyNumberFormat="1" applyFont="1" applyBorder="1" applyAlignment="1">
      <alignment horizontal="right"/>
    </xf>
    <xf numFmtId="167" fontId="21" fillId="0" borderId="0" xfId="3" applyNumberFormat="1" applyFont="1" applyAlignment="1">
      <alignment horizontal="right" vertical="center"/>
    </xf>
    <xf numFmtId="172" fontId="21" fillId="0" borderId="1" xfId="3" applyNumberFormat="1" applyFont="1" applyBorder="1" applyAlignment="1">
      <alignment horizontal="left" vertical="center"/>
    </xf>
    <xf numFmtId="172" fontId="21" fillId="0" borderId="1" xfId="8" applyNumberFormat="1" applyFont="1" applyFill="1" applyBorder="1" applyAlignment="1">
      <alignment horizontal="left" wrapText="1"/>
    </xf>
    <xf numFmtId="3" fontId="21" fillId="0" borderId="17" xfId="7" applyNumberFormat="1" applyFont="1" applyBorder="1" applyAlignment="1">
      <alignment horizontal="right"/>
    </xf>
    <xf numFmtId="172" fontId="21" fillId="0" borderId="1" xfId="3" applyNumberFormat="1" applyFont="1" applyBorder="1" applyAlignment="1">
      <alignment horizontal="right"/>
    </xf>
    <xf numFmtId="172" fontId="21" fillId="0" borderId="6" xfId="3" applyNumberFormat="1" applyFont="1" applyFill="1" applyBorder="1" applyAlignment="1">
      <alignment horizontal="right" vertical="center"/>
    </xf>
    <xf numFmtId="170" fontId="21" fillId="0" borderId="6" xfId="6" applyNumberFormat="1" applyFont="1" applyFill="1" applyBorder="1" applyAlignment="1">
      <alignment horizontal="right" vertical="center"/>
    </xf>
    <xf numFmtId="170" fontId="21" fillId="0" borderId="6" xfId="3" applyNumberFormat="1" applyFont="1" applyBorder="1" applyAlignment="1">
      <alignment horizontal="right" vertical="center"/>
    </xf>
    <xf numFmtId="170" fontId="21" fillId="0" borderId="9" xfId="6" applyNumberFormat="1" applyFont="1" applyFill="1" applyBorder="1" applyAlignment="1">
      <alignment horizontal="right" vertical="center"/>
    </xf>
    <xf numFmtId="0" fontId="21" fillId="4" borderId="6" xfId="0" applyFont="1" applyFill="1" applyBorder="1" applyAlignment="1">
      <alignment horizontal="right" vertical="center"/>
    </xf>
    <xf numFmtId="3" fontId="21" fillId="0" borderId="1" xfId="7" applyNumberFormat="1" applyFont="1" applyBorder="1" applyAlignment="1">
      <alignment horizontal="right" vertical="center"/>
    </xf>
    <xf numFmtId="167" fontId="21" fillId="0" borderId="0" xfId="3" applyNumberFormat="1" applyFont="1" applyAlignment="1">
      <alignment horizontal="left" vertical="center"/>
    </xf>
    <xf numFmtId="170" fontId="21" fillId="0" borderId="1" xfId="6" applyNumberFormat="1" applyFont="1" applyFill="1" applyBorder="1" applyAlignment="1">
      <alignment horizontal="right" vertical="center"/>
    </xf>
    <xf numFmtId="0" fontId="21" fillId="4" borderId="1" xfId="7" applyFont="1" applyFill="1" applyBorder="1" applyAlignment="1">
      <alignment horizontal="left" vertical="center"/>
    </xf>
    <xf numFmtId="0" fontId="21" fillId="4" borderId="1" xfId="7" applyFont="1" applyFill="1" applyBorder="1" applyAlignment="1">
      <alignment horizontal="right" vertical="center"/>
    </xf>
    <xf numFmtId="2" fontId="21" fillId="0" borderId="1" xfId="3" applyNumberFormat="1" applyFont="1" applyFill="1" applyBorder="1" applyAlignment="1">
      <alignment horizontal="right"/>
    </xf>
    <xf numFmtId="171" fontId="21" fillId="0" borderId="1" xfId="0" applyNumberFormat="1" applyFont="1" applyBorder="1" applyAlignment="1">
      <alignment horizontal="right" vertical="center"/>
    </xf>
    <xf numFmtId="171" fontId="21" fillId="0" borderId="1" xfId="0" applyNumberFormat="1" applyFont="1" applyBorder="1" applyAlignment="1">
      <alignment horizontal="right"/>
    </xf>
    <xf numFmtId="2" fontId="21" fillId="0" borderId="5" xfId="0" applyNumberFormat="1" applyFont="1" applyBorder="1" applyAlignment="1">
      <alignment horizontal="right" vertical="center"/>
    </xf>
    <xf numFmtId="2" fontId="21" fillId="0" borderId="1" xfId="3" applyNumberFormat="1" applyFont="1" applyFill="1" applyBorder="1" applyAlignment="1">
      <alignment horizontal="right" vertical="center"/>
    </xf>
    <xf numFmtId="2" fontId="21" fillId="0" borderId="1" xfId="0" quotePrefix="1" applyNumberFormat="1" applyFont="1" applyBorder="1" applyAlignment="1">
      <alignment horizontal="right" vertical="center"/>
    </xf>
    <xf numFmtId="0" fontId="23" fillId="0" borderId="0" xfId="0" applyFont="1" applyAlignment="1">
      <alignment wrapText="1"/>
    </xf>
    <xf numFmtId="2" fontId="21" fillId="0" borderId="1" xfId="0" applyNumberFormat="1" applyFont="1" applyBorder="1" applyAlignment="1">
      <alignment horizontal="right" vertical="center" wrapText="1"/>
    </xf>
    <xf numFmtId="2" fontId="21" fillId="2" borderId="1" xfId="0" applyNumberFormat="1" applyFont="1" applyFill="1" applyBorder="1" applyAlignment="1">
      <alignment horizontal="right" vertical="center" wrapText="1"/>
    </xf>
    <xf numFmtId="2" fontId="21" fillId="0" borderId="1" xfId="3" applyNumberFormat="1" applyFont="1" applyBorder="1" applyAlignment="1">
      <alignment horizontal="right" vertical="center"/>
    </xf>
    <xf numFmtId="171" fontId="21" fillId="0" borderId="4" xfId="0" applyNumberFormat="1" applyFont="1" applyBorder="1" applyAlignment="1">
      <alignment horizontal="right" vertical="center"/>
    </xf>
    <xf numFmtId="171" fontId="21" fillId="0" borderId="1" xfId="3" applyNumberFormat="1" applyFont="1" applyBorder="1" applyAlignment="1">
      <alignment horizontal="right" vertical="center"/>
    </xf>
    <xf numFmtId="2" fontId="21" fillId="0" borderId="1" xfId="0" applyNumberFormat="1" applyFont="1" applyBorder="1" applyAlignment="1">
      <alignment horizontal="centerContinuous" vertical="center"/>
    </xf>
    <xf numFmtId="2" fontId="21" fillId="0" borderId="4" xfId="0" applyNumberFormat="1" applyFont="1" applyBorder="1" applyAlignment="1">
      <alignment horizontal="centerContinuous" wrapText="1"/>
    </xf>
    <xf numFmtId="2" fontId="21" fillId="0" borderId="5" xfId="0" applyNumberFormat="1" applyFont="1" applyBorder="1" applyAlignment="1">
      <alignment horizontal="right"/>
    </xf>
    <xf numFmtId="2" fontId="21" fillId="0" borderId="1" xfId="1" applyNumberFormat="1" applyFont="1" applyBorder="1" applyAlignment="1">
      <alignment horizontal="right"/>
    </xf>
    <xf numFmtId="2" fontId="21" fillId="0" borderId="4" xfId="0" applyNumberFormat="1" applyFont="1" applyBorder="1" applyAlignment="1">
      <alignment horizontal="centerContinuous"/>
    </xf>
    <xf numFmtId="2" fontId="21" fillId="0" borderId="1" xfId="1" applyNumberFormat="1" applyFont="1" applyFill="1" applyBorder="1" applyAlignment="1">
      <alignment horizontal="right"/>
    </xf>
    <xf numFmtId="0" fontId="21" fillId="0" borderId="21" xfId="0" applyFont="1" applyBorder="1"/>
    <xf numFmtId="0" fontId="21" fillId="0" borderId="0" xfId="0" quotePrefix="1" applyFont="1"/>
    <xf numFmtId="2" fontId="21" fillId="0" borderId="17" xfId="0" applyNumberFormat="1" applyFont="1" applyBorder="1" applyAlignment="1">
      <alignment horizontal="right" vertical="center"/>
    </xf>
    <xf numFmtId="0" fontId="26" fillId="4" borderId="17" xfId="0" applyFont="1" applyFill="1" applyBorder="1" applyAlignment="1">
      <alignment horizontal="left" vertical="center"/>
    </xf>
    <xf numFmtId="0" fontId="21" fillId="0" borderId="17" xfId="0" applyFont="1" applyBorder="1" applyAlignment="1">
      <alignment horizontal="left" vertical="top" wrapText="1"/>
    </xf>
    <xf numFmtId="0" fontId="21" fillId="0" borderId="17" xfId="0" applyFont="1" applyBorder="1" applyAlignment="1">
      <alignment horizontal="left" vertical="top"/>
    </xf>
    <xf numFmtId="0" fontId="21" fillId="0" borderId="17" xfId="0" applyFont="1" applyBorder="1" applyAlignment="1">
      <alignment vertical="top" wrapText="1"/>
    </xf>
    <xf numFmtId="0" fontId="27" fillId="0" borderId="17" xfId="2" applyFont="1" applyBorder="1" applyAlignment="1">
      <alignment horizontal="left" vertical="top" wrapText="1"/>
    </xf>
    <xf numFmtId="0" fontId="21" fillId="0" borderId="17" xfId="0" applyFont="1" applyBorder="1" applyAlignment="1">
      <alignment vertical="top"/>
    </xf>
    <xf numFmtId="0" fontId="27" fillId="0" borderId="17" xfId="2" applyFont="1" applyFill="1" applyBorder="1" applyAlignment="1">
      <alignment horizontal="left" vertical="top" wrapText="1"/>
    </xf>
    <xf numFmtId="0" fontId="27" fillId="0" borderId="17" xfId="2" applyFont="1" applyFill="1" applyBorder="1" applyAlignment="1">
      <alignment vertical="top"/>
    </xf>
    <xf numFmtId="0" fontId="24" fillId="0" borderId="0" xfId="0" applyFont="1"/>
    <xf numFmtId="1" fontId="21" fillId="0" borderId="1" xfId="0" applyNumberFormat="1" applyFont="1" applyBorder="1" applyAlignment="1">
      <alignment horizontal="right" vertical="center"/>
    </xf>
    <xf numFmtId="0" fontId="21" fillId="0" borderId="24" xfId="0" applyFont="1" applyBorder="1" applyAlignment="1">
      <alignment horizontal="center" vertical="center"/>
    </xf>
    <xf numFmtId="0" fontId="21" fillId="0" borderId="50"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0" xfId="4" applyFont="1"/>
    <xf numFmtId="0" fontId="21" fillId="0" borderId="17" xfId="0" applyFont="1" applyBorder="1" applyAlignment="1">
      <alignment horizontal="center"/>
    </xf>
    <xf numFmtId="49" fontId="21" fillId="0" borderId="1" xfId="3" applyNumberFormat="1" applyFont="1" applyFill="1" applyBorder="1" applyAlignment="1">
      <alignment horizontal="left" vertical="center"/>
    </xf>
    <xf numFmtId="0" fontId="27" fillId="0" borderId="36" xfId="2" applyFont="1" applyBorder="1" applyAlignment="1">
      <alignment horizontal="left" vertical="center"/>
    </xf>
    <xf numFmtId="0" fontId="21" fillId="0" borderId="52" xfId="0" applyFont="1" applyBorder="1" applyAlignment="1">
      <alignment horizontal="center" vertical="center"/>
    </xf>
    <xf numFmtId="49" fontId="34" fillId="11" borderId="17" xfId="0" applyNumberFormat="1" applyFont="1" applyFill="1" applyBorder="1"/>
    <xf numFmtId="2" fontId="21"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164" fontId="21" fillId="0" borderId="17" xfId="5" applyNumberFormat="1" applyFont="1" applyBorder="1"/>
    <xf numFmtId="164" fontId="21" fillId="0" borderId="20" xfId="7" applyNumberFormat="1" applyFont="1" applyBorder="1" applyAlignment="1">
      <alignment horizontal="right"/>
    </xf>
    <xf numFmtId="164" fontId="21" fillId="0" borderId="1" xfId="7" applyNumberFormat="1" applyFont="1" applyBorder="1" applyAlignment="1">
      <alignment horizontal="right"/>
    </xf>
    <xf numFmtId="164" fontId="21" fillId="0" borderId="0" xfId="5" applyNumberFormat="1" applyFont="1"/>
    <xf numFmtId="164" fontId="21" fillId="0" borderId="17" xfId="7" applyNumberFormat="1" applyFont="1" applyBorder="1" applyAlignment="1">
      <alignment horizontal="right"/>
    </xf>
    <xf numFmtId="164" fontId="21" fillId="0" borderId="4" xfId="7" applyNumberFormat="1" applyFont="1" applyBorder="1" applyAlignment="1">
      <alignment horizontal="right"/>
    </xf>
    <xf numFmtId="164" fontId="21" fillId="0" borderId="4" xfId="6" applyNumberFormat="1" applyFont="1" applyFill="1" applyBorder="1" applyAlignment="1">
      <alignment horizontal="right"/>
    </xf>
    <xf numFmtId="164" fontId="21" fillId="0" borderId="15" xfId="6" applyNumberFormat="1" applyFont="1" applyFill="1" applyBorder="1" applyAlignment="1">
      <alignment horizontal="right"/>
    </xf>
    <xf numFmtId="164" fontId="21" fillId="0" borderId="1" xfId="6" applyNumberFormat="1" applyFont="1" applyFill="1" applyBorder="1" applyAlignment="1">
      <alignment horizontal="right"/>
    </xf>
    <xf numFmtId="164" fontId="21" fillId="0" borderId="1" xfId="8" applyNumberFormat="1" applyFont="1" applyFill="1" applyBorder="1" applyAlignment="1">
      <alignment horizontal="left" wrapText="1"/>
    </xf>
    <xf numFmtId="172" fontId="21" fillId="0" borderId="1" xfId="0" applyNumberFormat="1" applyFont="1" applyBorder="1" applyAlignment="1">
      <alignment horizontal="right"/>
    </xf>
    <xf numFmtId="172" fontId="21" fillId="0" borderId="1" xfId="3" applyNumberFormat="1" applyFont="1" applyFill="1" applyBorder="1" applyAlignment="1">
      <alignment horizontal="right"/>
    </xf>
    <xf numFmtId="172" fontId="21" fillId="0" borderId="1" xfId="7" applyNumberFormat="1" applyFont="1" applyBorder="1" applyAlignment="1">
      <alignment horizontal="right"/>
    </xf>
    <xf numFmtId="172" fontId="21" fillId="0" borderId="1" xfId="0" applyNumberFormat="1" applyFont="1" applyBorder="1" applyAlignment="1">
      <alignment horizontal="right" wrapText="1"/>
    </xf>
    <xf numFmtId="3" fontId="21" fillId="0" borderId="1" xfId="6" applyNumberFormat="1" applyFont="1" applyFill="1" applyBorder="1" applyAlignment="1">
      <alignment horizontal="right"/>
    </xf>
    <xf numFmtId="0" fontId="26" fillId="0" borderId="0" xfId="0" applyFont="1" applyAlignment="1">
      <alignment horizontal="left" vertical="top"/>
    </xf>
    <xf numFmtId="0" fontId="21" fillId="0" borderId="33" xfId="0" applyFont="1" applyBorder="1" applyAlignment="1">
      <alignment horizontal="center" vertical="center" wrapText="1"/>
    </xf>
    <xf numFmtId="0" fontId="21" fillId="0" borderId="30" xfId="0" applyFont="1" applyBorder="1" applyAlignment="1">
      <alignment horizontal="center" vertical="center" wrapText="1"/>
    </xf>
    <xf numFmtId="0" fontId="40" fillId="0" borderId="0" xfId="2" applyFont="1" applyFill="1" applyBorder="1" applyAlignment="1">
      <alignment horizontal="center" vertical="center"/>
    </xf>
    <xf numFmtId="0" fontId="21" fillId="4" borderId="26" xfId="0" applyFont="1" applyFill="1" applyBorder="1" applyAlignment="1">
      <alignment horizontal="center" vertical="center"/>
    </xf>
    <xf numFmtId="0" fontId="21" fillId="4" borderId="26" xfId="0" applyFont="1" applyFill="1" applyBorder="1" applyAlignment="1">
      <alignment horizontal="right" vertical="center"/>
    </xf>
    <xf numFmtId="3" fontId="21" fillId="0" borderId="28" xfId="0" applyNumberFormat="1" applyFont="1" applyBorder="1" applyAlignment="1">
      <alignment horizontal="right" vertical="center"/>
    </xf>
    <xf numFmtId="168" fontId="21" fillId="0" borderId="28" xfId="3" applyNumberFormat="1" applyFont="1" applyBorder="1" applyAlignment="1">
      <alignment horizontal="center" vertical="center"/>
    </xf>
    <xf numFmtId="168" fontId="21" fillId="0" borderId="29" xfId="3" applyNumberFormat="1" applyFont="1" applyBorder="1" applyAlignment="1">
      <alignment horizontal="center" vertical="center"/>
    </xf>
    <xf numFmtId="168" fontId="21" fillId="0" borderId="17" xfId="3" applyNumberFormat="1" applyFont="1" applyBorder="1" applyAlignment="1">
      <alignment horizontal="center" vertical="center"/>
    </xf>
    <xf numFmtId="168" fontId="21" fillId="0" borderId="34" xfId="3" applyNumberFormat="1" applyFont="1" applyBorder="1" applyAlignment="1">
      <alignment horizontal="center" vertical="center"/>
    </xf>
    <xf numFmtId="1" fontId="21" fillId="0" borderId="17" xfId="0" applyNumberFormat="1" applyFont="1" applyBorder="1" applyAlignment="1">
      <alignment horizontal="right" vertical="center"/>
    </xf>
    <xf numFmtId="0" fontId="22" fillId="0" borderId="17" xfId="0" applyFont="1" applyBorder="1" applyAlignment="1">
      <alignment horizontal="center" vertical="center"/>
    </xf>
    <xf numFmtId="168" fontId="21" fillId="0" borderId="34" xfId="3" applyNumberFormat="1" applyFont="1" applyBorder="1" applyAlignment="1">
      <alignment horizontal="center" vertical="center" wrapText="1"/>
    </xf>
    <xf numFmtId="0" fontId="21" fillId="0" borderId="17" xfId="0" applyFont="1" applyBorder="1" applyAlignment="1">
      <alignment horizontal="right" vertical="center" wrapText="1"/>
    </xf>
    <xf numFmtId="1" fontId="21" fillId="0" borderId="17" xfId="0" applyNumberFormat="1" applyFont="1" applyBorder="1" applyAlignment="1">
      <alignment horizontal="right" vertical="center" wrapText="1"/>
    </xf>
    <xf numFmtId="0" fontId="21" fillId="0" borderId="31" xfId="0" applyFont="1" applyBorder="1" applyAlignment="1">
      <alignment horizontal="left" vertical="center" wrapText="1"/>
    </xf>
    <xf numFmtId="0" fontId="21" fillId="0" borderId="31" xfId="0" applyFont="1" applyBorder="1" applyAlignment="1">
      <alignment horizontal="right" vertical="center" wrapText="1"/>
    </xf>
    <xf numFmtId="168" fontId="21" fillId="0" borderId="31" xfId="3" applyNumberFormat="1" applyFont="1" applyBorder="1" applyAlignment="1">
      <alignment horizontal="center" vertical="center"/>
    </xf>
    <xf numFmtId="168" fontId="21" fillId="0" borderId="32" xfId="3" applyNumberFormat="1" applyFont="1" applyBorder="1" applyAlignment="1">
      <alignment horizontal="center" vertical="center"/>
    </xf>
    <xf numFmtId="0" fontId="21" fillId="0" borderId="28" xfId="0" applyFont="1" applyBorder="1" applyAlignment="1">
      <alignment horizontal="left" vertical="center" wrapText="1"/>
    </xf>
    <xf numFmtId="2" fontId="21" fillId="0" borderId="28" xfId="0" applyNumberFormat="1" applyFont="1" applyBorder="1" applyAlignment="1">
      <alignment horizontal="right" vertical="center" wrapText="1"/>
    </xf>
    <xf numFmtId="0" fontId="21" fillId="0" borderId="31" xfId="3" applyNumberFormat="1" applyFont="1" applyBorder="1" applyAlignment="1">
      <alignment horizontal="center" vertical="center"/>
    </xf>
    <xf numFmtId="2" fontId="21" fillId="0" borderId="31" xfId="3" applyNumberFormat="1" applyFont="1" applyBorder="1" applyAlignment="1">
      <alignment horizontal="right" vertical="center"/>
    </xf>
    <xf numFmtId="168" fontId="21" fillId="0" borderId="32" xfId="3" applyNumberFormat="1" applyFont="1" applyBorder="1" applyAlignment="1">
      <alignment horizontal="center" vertical="center" wrapText="1"/>
    </xf>
    <xf numFmtId="3" fontId="21" fillId="0" borderId="17" xfId="4" applyNumberFormat="1" applyFont="1" applyBorder="1" applyAlignment="1">
      <alignment horizontal="right"/>
    </xf>
    <xf numFmtId="3" fontId="21" fillId="3" borderId="17" xfId="0" applyNumberFormat="1" applyFont="1" applyFill="1" applyBorder="1" applyAlignment="1">
      <alignment horizontal="right"/>
    </xf>
    <xf numFmtId="3" fontId="21" fillId="0" borderId="24" xfId="4" applyNumberFormat="1" applyFont="1" applyBorder="1" applyAlignment="1">
      <alignment horizontal="right"/>
    </xf>
    <xf numFmtId="2" fontId="21" fillId="0" borderId="10" xfId="4" applyNumberFormat="1" applyFont="1" applyBorder="1" applyAlignment="1">
      <alignment horizontal="right"/>
    </xf>
    <xf numFmtId="2" fontId="21" fillId="0" borderId="10" xfId="0" applyNumberFormat="1" applyFont="1" applyBorder="1" applyAlignment="1">
      <alignment horizontal="right"/>
    </xf>
    <xf numFmtId="4" fontId="21" fillId="0" borderId="10" xfId="0" applyNumberFormat="1" applyFont="1" applyBorder="1" applyAlignment="1">
      <alignment horizontal="right"/>
    </xf>
    <xf numFmtId="1" fontId="21" fillId="0" borderId="10" xfId="4" applyNumberFormat="1" applyFont="1" applyBorder="1" applyAlignment="1">
      <alignment horizontal="right"/>
    </xf>
    <xf numFmtId="1" fontId="21" fillId="0" borderId="10" xfId="0" applyNumberFormat="1" applyFont="1" applyBorder="1" applyAlignment="1">
      <alignment horizontal="right"/>
    </xf>
    <xf numFmtId="3" fontId="21" fillId="0" borderId="10" xfId="4" applyNumberFormat="1" applyFont="1" applyBorder="1" applyAlignment="1">
      <alignment horizontal="right"/>
    </xf>
    <xf numFmtId="3" fontId="21" fillId="0" borderId="10" xfId="0" applyNumberFormat="1" applyFont="1" applyBorder="1" applyAlignment="1">
      <alignment horizontal="right"/>
    </xf>
    <xf numFmtId="1" fontId="21" fillId="0" borderId="10" xfId="3" applyNumberFormat="1" applyFont="1" applyFill="1" applyBorder="1" applyAlignment="1">
      <alignment horizontal="right"/>
    </xf>
    <xf numFmtId="3" fontId="21" fillId="0" borderId="22" xfId="0" applyNumberFormat="1" applyFont="1" applyBorder="1" applyAlignment="1">
      <alignment horizontal="right"/>
    </xf>
    <xf numFmtId="3" fontId="21" fillId="0" borderId="23" xfId="0" applyNumberFormat="1" applyFont="1" applyBorder="1" applyAlignment="1">
      <alignment horizontal="right"/>
    </xf>
    <xf numFmtId="0" fontId="21" fillId="4" borderId="17" xfId="0" applyFont="1" applyFill="1" applyBorder="1" applyAlignment="1">
      <alignment vertical="center" wrapText="1"/>
    </xf>
    <xf numFmtId="3" fontId="21" fillId="0" borderId="1" xfId="7" applyNumberFormat="1" applyFont="1" applyBorder="1"/>
    <xf numFmtId="3" fontId="21" fillId="0" borderId="1" xfId="7" applyNumberFormat="1" applyFont="1" applyBorder="1" applyAlignment="1">
      <alignment vertical="center"/>
    </xf>
    <xf numFmtId="3" fontId="21" fillId="0" borderId="5" xfId="7" applyNumberFormat="1" applyFont="1" applyBorder="1" applyAlignment="1">
      <alignment vertical="center"/>
    </xf>
    <xf numFmtId="3" fontId="21" fillId="0" borderId="17" xfId="7" applyNumberFormat="1" applyFont="1" applyBorder="1" applyAlignment="1">
      <alignment vertical="center"/>
    </xf>
    <xf numFmtId="3" fontId="21" fillId="0" borderId="2" xfId="6" applyNumberFormat="1" applyFont="1" applyFill="1" applyBorder="1" applyAlignment="1">
      <alignment horizontal="right"/>
    </xf>
    <xf numFmtId="0" fontId="41" fillId="0" borderId="0" xfId="2" applyFont="1" applyAlignment="1">
      <alignment horizontal="left"/>
    </xf>
    <xf numFmtId="0" fontId="41" fillId="0" borderId="0" xfId="2" applyFont="1" applyAlignment="1">
      <alignment vertical="center"/>
    </xf>
    <xf numFmtId="0" fontId="41" fillId="0" borderId="0" xfId="2" applyFont="1" applyAlignment="1">
      <alignment horizontal="left" vertical="top" wrapText="1"/>
    </xf>
    <xf numFmtId="0" fontId="26" fillId="0" borderId="0" xfId="0" applyFont="1" applyAlignment="1">
      <alignment horizontal="left" vertical="top" wrapText="1"/>
    </xf>
    <xf numFmtId="0" fontId="21" fillId="0" borderId="17" xfId="2" applyFont="1" applyBorder="1" applyAlignment="1">
      <alignment horizontal="left" vertical="top" wrapText="1"/>
    </xf>
    <xf numFmtId="0" fontId="21" fillId="0" borderId="17" xfId="2" applyFont="1" applyFill="1" applyBorder="1" applyAlignment="1">
      <alignment horizontal="left" vertical="top" wrapText="1"/>
    </xf>
    <xf numFmtId="0" fontId="21" fillId="0" borderId="0" xfId="4" applyFont="1" applyAlignment="1">
      <alignment vertical="top" wrapText="1"/>
    </xf>
    <xf numFmtId="1" fontId="21" fillId="0" borderId="0" xfId="0" applyNumberFormat="1" applyFont="1" applyAlignment="1">
      <alignment horizontal="right" vertical="center"/>
    </xf>
    <xf numFmtId="2" fontId="21" fillId="2" borderId="0" xfId="3" quotePrefix="1" applyNumberFormat="1" applyFont="1" applyFill="1" applyBorder="1" applyAlignment="1">
      <alignment horizontal="right"/>
    </xf>
    <xf numFmtId="0" fontId="0" fillId="0" borderId="21" xfId="0" applyBorder="1"/>
    <xf numFmtId="0" fontId="26" fillId="4" borderId="17" xfId="0" applyFont="1" applyFill="1" applyBorder="1" applyAlignment="1">
      <alignment horizontal="centerContinuous" vertical="center" wrapText="1"/>
    </xf>
    <xf numFmtId="0" fontId="21" fillId="0" borderId="0" xfId="2" applyFont="1" applyAlignment="1">
      <alignment vertical="top"/>
    </xf>
    <xf numFmtId="0" fontId="21" fillId="0" borderId="0" xfId="7" applyFont="1" applyAlignment="1">
      <alignment horizontal="left" vertical="top"/>
    </xf>
    <xf numFmtId="0" fontId="21" fillId="0" borderId="0" xfId="7" applyFont="1" applyAlignment="1">
      <alignment horizontal="left" vertical="top" wrapText="1"/>
    </xf>
    <xf numFmtId="0" fontId="26" fillId="0" borderId="0" xfId="0" applyFont="1" applyAlignment="1">
      <alignment vertical="top"/>
    </xf>
    <xf numFmtId="0" fontId="40" fillId="0" borderId="0" xfId="2" applyFont="1" applyAlignment="1">
      <alignment horizontal="left" vertical="top"/>
    </xf>
    <xf numFmtId="0" fontId="41" fillId="0" borderId="0" xfId="2" applyFont="1" applyAlignment="1">
      <alignment horizontal="left" vertical="top"/>
    </xf>
    <xf numFmtId="0" fontId="42" fillId="0" borderId="0" xfId="2" applyFont="1" applyAlignment="1">
      <alignment horizontal="left" vertical="top"/>
    </xf>
    <xf numFmtId="0" fontId="21" fillId="0" borderId="0" xfId="0" applyFont="1" applyAlignment="1">
      <alignment vertical="top" wrapText="1"/>
    </xf>
    <xf numFmtId="0" fontId="21" fillId="4" borderId="53" xfId="0" applyFont="1" applyFill="1" applyBorder="1" applyAlignment="1">
      <alignment horizontal="left" vertical="center"/>
    </xf>
    <xf numFmtId="0" fontId="21" fillId="4" borderId="54" xfId="0" applyFont="1" applyFill="1" applyBorder="1" applyAlignment="1">
      <alignment horizontal="left" vertical="center"/>
    </xf>
    <xf numFmtId="3" fontId="21" fillId="0" borderId="2" xfId="0" applyNumberFormat="1" applyFont="1" applyBorder="1" applyAlignment="1">
      <alignment horizontal="right" vertical="center"/>
    </xf>
    <xf numFmtId="3" fontId="21" fillId="0" borderId="2" xfId="0" applyNumberFormat="1" applyFont="1" applyBorder="1" applyAlignment="1">
      <alignment horizontal="right" vertical="center" wrapText="1"/>
    </xf>
    <xf numFmtId="3" fontId="21" fillId="0" borderId="17" xfId="3" applyNumberFormat="1" applyFont="1" applyBorder="1" applyAlignment="1">
      <alignment horizontal="right" vertical="center"/>
    </xf>
    <xf numFmtId="169" fontId="21" fillId="0" borderId="17" xfId="3" applyNumberFormat="1" applyFont="1" applyBorder="1" applyAlignment="1">
      <alignment horizontal="right" vertical="center"/>
    </xf>
    <xf numFmtId="0" fontId="2" fillId="0" borderId="24" xfId="2" applyBorder="1" applyAlignment="1">
      <alignment horizontal="center" vertical="center"/>
    </xf>
    <xf numFmtId="49" fontId="21" fillId="0" borderId="24" xfId="0" applyNumberFormat="1" applyFont="1" applyBorder="1" applyAlignment="1">
      <alignment horizontal="left" vertical="top" wrapText="1"/>
    </xf>
    <xf numFmtId="0" fontId="25" fillId="6" borderId="0" xfId="0" applyFont="1" applyFill="1" applyAlignment="1">
      <alignment horizontal="center" vertical="center"/>
    </xf>
    <xf numFmtId="0" fontId="21" fillId="0" borderId="0" xfId="0" applyFont="1" applyAlignment="1">
      <alignment horizontal="left" vertical="top" wrapText="1"/>
    </xf>
    <xf numFmtId="0" fontId="21" fillId="0" borderId="0" xfId="2" applyFont="1" applyAlignment="1">
      <alignment horizontal="left" vertical="top" wrapText="1"/>
    </xf>
    <xf numFmtId="0" fontId="20" fillId="6" borderId="0" xfId="0" applyFont="1" applyFill="1" applyAlignment="1">
      <alignment horizontal="center" vertical="center"/>
    </xf>
    <xf numFmtId="0" fontId="21" fillId="2" borderId="0" xfId="0" applyFont="1" applyFill="1" applyAlignment="1">
      <alignment horizontal="left" vertical="top" wrapText="1"/>
    </xf>
    <xf numFmtId="0" fontId="21" fillId="2" borderId="0" xfId="0" applyFont="1" applyFill="1" applyAlignment="1">
      <alignment horizontal="left" vertical="top"/>
    </xf>
    <xf numFmtId="0" fontId="21" fillId="0" borderId="41" xfId="0" applyFont="1" applyBorder="1" applyAlignment="1">
      <alignment wrapText="1"/>
    </xf>
    <xf numFmtId="0" fontId="21" fillId="0" borderId="44" xfId="0" applyFont="1" applyBorder="1" applyAlignment="1">
      <alignment wrapText="1"/>
    </xf>
    <xf numFmtId="0" fontId="21" fillId="0" borderId="28" xfId="2" applyFont="1" applyBorder="1" applyAlignment="1">
      <alignment horizontal="center" vertical="center" wrapText="1"/>
    </xf>
    <xf numFmtId="0" fontId="41" fillId="0" borderId="28" xfId="2" applyFont="1" applyBorder="1" applyAlignment="1">
      <alignment horizontal="center" vertical="center" wrapText="1"/>
    </xf>
    <xf numFmtId="0" fontId="21" fillId="0" borderId="34"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31" xfId="2" applyFont="1" applyBorder="1" applyAlignment="1">
      <alignment horizontal="center" vertical="center" wrapText="1"/>
    </xf>
    <xf numFmtId="0" fontId="21" fillId="0" borderId="17" xfId="0" applyFont="1" applyBorder="1" applyAlignment="1">
      <alignment horizontal="center" vertical="center"/>
    </xf>
    <xf numFmtId="0" fontId="21" fillId="0" borderId="31" xfId="0" applyFont="1" applyBorder="1" applyAlignment="1">
      <alignment horizontal="center" vertical="center"/>
    </xf>
    <xf numFmtId="0" fontId="21" fillId="0" borderId="28"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17" xfId="2" applyFont="1" applyBorder="1" applyAlignment="1">
      <alignment horizontal="center" vertical="center" wrapText="1"/>
    </xf>
    <xf numFmtId="0" fontId="41" fillId="0" borderId="17" xfId="2" applyFont="1" applyBorder="1" applyAlignment="1">
      <alignment horizontal="center" vertical="center" wrapText="1"/>
    </xf>
    <xf numFmtId="0" fontId="21" fillId="4" borderId="25" xfId="0" applyFont="1" applyFill="1" applyBorder="1" applyAlignment="1">
      <alignment horizontal="center" vertical="center"/>
    </xf>
    <xf numFmtId="168" fontId="21" fillId="0" borderId="24" xfId="3" applyNumberFormat="1" applyFont="1" applyFill="1" applyBorder="1" applyAlignment="1">
      <alignment horizontal="center" vertical="center"/>
    </xf>
    <xf numFmtId="0" fontId="21" fillId="0" borderId="45"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1" fillId="4" borderId="38" xfId="0" applyFont="1" applyFill="1" applyBorder="1" applyAlignment="1">
      <alignment horizontal="center" vertical="center"/>
    </xf>
    <xf numFmtId="0" fontId="21" fillId="4" borderId="39" xfId="0" applyFont="1" applyFill="1" applyBorder="1" applyAlignment="1">
      <alignment horizontal="center" vertical="center"/>
    </xf>
    <xf numFmtId="0" fontId="21" fillId="0" borderId="42" xfId="0" applyFont="1" applyBorder="1" applyAlignment="1">
      <alignment wrapText="1"/>
    </xf>
    <xf numFmtId="0" fontId="21" fillId="0" borderId="43" xfId="0" applyFont="1" applyBorder="1" applyAlignment="1">
      <alignment wrapText="1"/>
    </xf>
    <xf numFmtId="0" fontId="21" fillId="0" borderId="27"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17" xfId="0" applyFont="1" applyBorder="1" applyAlignment="1">
      <alignment horizontal="center" vertical="center" wrapText="1"/>
    </xf>
    <xf numFmtId="0" fontId="21" fillId="4" borderId="40" xfId="0" applyFont="1" applyFill="1" applyBorder="1" applyAlignment="1">
      <alignment horizontal="center" vertical="center"/>
    </xf>
    <xf numFmtId="0" fontId="21" fillId="0" borderId="51" xfId="0" applyFont="1" applyBorder="1" applyAlignment="1">
      <alignment horizontal="center" vertical="center"/>
    </xf>
    <xf numFmtId="0" fontId="21" fillId="0" borderId="30" xfId="0" applyFont="1" applyBorder="1" applyAlignment="1">
      <alignment horizontal="center" vertical="center"/>
    </xf>
    <xf numFmtId="0" fontId="21" fillId="0" borderId="27" xfId="0" applyFont="1" applyBorder="1" applyAlignment="1">
      <alignment horizontal="center" vertical="center"/>
    </xf>
    <xf numFmtId="0" fontId="21" fillId="0" borderId="35" xfId="0" applyFont="1" applyBorder="1" applyAlignment="1">
      <alignment horizontal="center" vertical="center"/>
    </xf>
    <xf numFmtId="0" fontId="41" fillId="0" borderId="36" xfId="2" applyFont="1" applyFill="1" applyBorder="1" applyAlignment="1">
      <alignment horizontal="center" vertical="center" wrapText="1"/>
    </xf>
    <xf numFmtId="0" fontId="26" fillId="4" borderId="38" xfId="0" applyFont="1" applyFill="1" applyBorder="1" applyAlignment="1">
      <alignment horizontal="center" vertical="center"/>
    </xf>
    <xf numFmtId="0" fontId="26" fillId="4" borderId="39" xfId="0" applyFont="1" applyFill="1" applyBorder="1" applyAlignment="1">
      <alignment horizontal="center" vertical="center"/>
    </xf>
    <xf numFmtId="0" fontId="26" fillId="4" borderId="40" xfId="0" applyFont="1" applyFill="1" applyBorder="1" applyAlignment="1">
      <alignment horizontal="center" vertical="center"/>
    </xf>
    <xf numFmtId="0" fontId="21" fillId="0" borderId="33" xfId="0" applyFont="1" applyBorder="1" applyAlignment="1">
      <alignment horizontal="center" vertical="center"/>
    </xf>
    <xf numFmtId="0" fontId="21" fillId="0" borderId="28" xfId="0" applyFont="1" applyBorder="1" applyAlignment="1">
      <alignment horizontal="left" vertical="center"/>
    </xf>
    <xf numFmtId="0" fontId="21" fillId="0" borderId="17" xfId="0" applyFont="1" applyBorder="1" applyAlignment="1">
      <alignment horizontal="left" vertical="center"/>
    </xf>
    <xf numFmtId="0" fontId="21" fillId="0" borderId="17" xfId="0" applyFont="1" applyBorder="1" applyAlignment="1">
      <alignment horizontal="left" vertical="center" wrapText="1"/>
    </xf>
    <xf numFmtId="0" fontId="21" fillId="0" borderId="17" xfId="0" applyFont="1" applyBorder="1" applyAlignment="1">
      <alignment vertical="center"/>
    </xf>
    <xf numFmtId="0" fontId="27" fillId="0" borderId="0" xfId="2" applyFont="1" applyAlignment="1">
      <alignment horizontal="left" vertical="top" wrapText="1"/>
    </xf>
    <xf numFmtId="3" fontId="21" fillId="5" borderId="17" xfId="0" applyNumberFormat="1" applyFont="1" applyFill="1" applyBorder="1" applyAlignment="1">
      <alignment horizontal="center" vertical="center"/>
    </xf>
    <xf numFmtId="170" fontId="21" fillId="0" borderId="17" xfId="3" applyNumberFormat="1" applyFont="1" applyFill="1" applyBorder="1" applyAlignment="1">
      <alignment horizontal="center" vertical="center"/>
    </xf>
    <xf numFmtId="3" fontId="21" fillId="0" borderId="17" xfId="0" applyNumberFormat="1" applyFont="1" applyBorder="1" applyAlignment="1">
      <alignment horizontal="center" vertical="center"/>
    </xf>
    <xf numFmtId="0" fontId="21" fillId="4" borderId="17" xfId="0" applyFont="1" applyFill="1" applyBorder="1" applyAlignment="1">
      <alignment horizontal="center" vertical="center"/>
    </xf>
    <xf numFmtId="1" fontId="23" fillId="0" borderId="0" xfId="4" applyNumberFormat="1" applyFont="1" applyAlignment="1">
      <alignment horizontal="left" vertical="center" wrapText="1"/>
    </xf>
    <xf numFmtId="0" fontId="21" fillId="0" borderId="0" xfId="4" applyFont="1" applyAlignment="1">
      <alignment horizontal="left" vertical="top" wrapText="1"/>
    </xf>
    <xf numFmtId="0" fontId="23" fillId="2" borderId="0" xfId="4" applyFont="1" applyFill="1" applyAlignment="1">
      <alignment horizontal="left" vertical="top" wrapText="1"/>
    </xf>
    <xf numFmtId="1" fontId="23" fillId="0" borderId="0" xfId="4" applyNumberFormat="1" applyFont="1" applyAlignment="1">
      <alignment horizontal="left" wrapText="1"/>
    </xf>
    <xf numFmtId="49" fontId="23" fillId="0" borderId="0" xfId="4" applyNumberFormat="1" applyFont="1" applyAlignment="1">
      <alignment horizontal="left" vertical="center" wrapText="1"/>
    </xf>
    <xf numFmtId="0" fontId="20" fillId="6" borderId="8" xfId="0" applyFont="1" applyFill="1" applyBorder="1" applyAlignment="1">
      <alignment horizontal="center" vertical="center"/>
    </xf>
    <xf numFmtId="0" fontId="21" fillId="0" borderId="0" xfId="4" applyFont="1" applyAlignment="1">
      <alignment vertical="top" wrapText="1"/>
    </xf>
    <xf numFmtId="0" fontId="23" fillId="0" borderId="7" xfId="4" applyFont="1" applyBorder="1" applyAlignment="1">
      <alignment horizontal="left" vertical="center"/>
    </xf>
    <xf numFmtId="0" fontId="23" fillId="0" borderId="7" xfId="0" applyFont="1" applyBorder="1" applyAlignment="1">
      <alignment horizontal="left" vertical="center"/>
    </xf>
    <xf numFmtId="0" fontId="23" fillId="0" borderId="7" xfId="0" applyFont="1" applyBorder="1" applyAlignment="1">
      <alignment horizontal="left" vertical="center" wrapText="1"/>
    </xf>
    <xf numFmtId="0" fontId="23" fillId="0" borderId="0" xfId="0" applyFont="1" applyAlignment="1">
      <alignment horizontal="left" vertical="center" wrapText="1"/>
    </xf>
    <xf numFmtId="0" fontId="23" fillId="0" borderId="7" xfId="0" applyFont="1" applyBorder="1" applyAlignment="1">
      <alignment horizontal="left" wrapText="1"/>
    </xf>
    <xf numFmtId="0" fontId="23" fillId="0" borderId="0" xfId="0" applyFont="1" applyAlignment="1">
      <alignment horizontal="left" wrapText="1"/>
    </xf>
    <xf numFmtId="0" fontId="21" fillId="0" borderId="0" xfId="0" applyFont="1" applyAlignment="1">
      <alignment horizontal="left" vertical="top"/>
    </xf>
    <xf numFmtId="0" fontId="21" fillId="0" borderId="0" xfId="0" applyFont="1" applyAlignment="1">
      <alignment horizontal="left" wrapText="1"/>
    </xf>
    <xf numFmtId="0" fontId="23" fillId="0" borderId="0" xfId="0" applyFont="1" applyAlignment="1">
      <alignment horizontal="left" vertical="top" wrapText="1"/>
    </xf>
    <xf numFmtId="0" fontId="23" fillId="0" borderId="52" xfId="0" applyFont="1" applyBorder="1" applyAlignment="1">
      <alignment horizontal="left" wrapText="1"/>
    </xf>
    <xf numFmtId="0" fontId="23" fillId="0" borderId="52" xfId="7" applyFont="1" applyBorder="1" applyAlignment="1">
      <alignment horizontal="left" vertical="center" wrapText="1"/>
    </xf>
    <xf numFmtId="0" fontId="23" fillId="0" borderId="0" xfId="7" applyFont="1" applyAlignment="1">
      <alignment horizontal="left" vertical="center" wrapText="1"/>
    </xf>
    <xf numFmtId="0" fontId="21" fillId="4" borderId="17" xfId="0" applyFont="1" applyFill="1" applyBorder="1" applyAlignment="1">
      <alignment horizontal="right"/>
    </xf>
    <xf numFmtId="0" fontId="24" fillId="0" borderId="0" xfId="0" applyFont="1" applyAlignment="1">
      <alignment horizontal="left" vertical="center" wrapText="1"/>
    </xf>
    <xf numFmtId="0" fontId="21" fillId="0" borderId="0" xfId="7" applyFont="1" applyAlignment="1">
      <alignment horizontal="left" vertical="top" wrapText="1"/>
    </xf>
    <xf numFmtId="0" fontId="23" fillId="2" borderId="0" xfId="7" applyFont="1" applyFill="1" applyAlignment="1">
      <alignment wrapText="1"/>
    </xf>
    <xf numFmtId="0" fontId="21" fillId="0" borderId="0" xfId="7" applyFont="1" applyAlignment="1">
      <alignment horizontal="left" vertical="top"/>
    </xf>
    <xf numFmtId="0" fontId="21" fillId="4" borderId="5" xfId="0" applyFont="1" applyFill="1" applyBorder="1" applyAlignment="1">
      <alignment horizontal="right" wrapText="1"/>
    </xf>
    <xf numFmtId="0" fontId="21" fillId="4" borderId="6" xfId="0" applyFont="1" applyFill="1" applyBorder="1" applyAlignment="1">
      <alignment horizontal="right" wrapText="1"/>
    </xf>
    <xf numFmtId="0" fontId="23" fillId="0" borderId="7" xfId="7" applyFont="1" applyBorder="1" applyAlignment="1">
      <alignment horizontal="left"/>
    </xf>
    <xf numFmtId="0" fontId="23" fillId="0" borderId="0" xfId="7" applyFont="1" applyAlignment="1">
      <alignment horizontal="left"/>
    </xf>
    <xf numFmtId="0" fontId="23" fillId="0" borderId="7" xfId="7" applyFont="1" applyBorder="1" applyAlignment="1">
      <alignment horizontal="left" wrapText="1"/>
    </xf>
    <xf numFmtId="0" fontId="21" fillId="4" borderId="19" xfId="0" applyFont="1" applyFill="1" applyBorder="1" applyAlignment="1">
      <alignment horizontal="right" wrapText="1"/>
    </xf>
    <xf numFmtId="0" fontId="21" fillId="4" borderId="53" xfId="0" applyFont="1" applyFill="1" applyBorder="1" applyAlignment="1">
      <alignment horizontal="right" wrapText="1"/>
    </xf>
    <xf numFmtId="0" fontId="23" fillId="0" borderId="7" xfId="7" applyFont="1" applyBorder="1" applyAlignment="1">
      <alignment horizontal="left" vertical="center" wrapText="1"/>
    </xf>
    <xf numFmtId="0" fontId="23" fillId="0" borderId="3" xfId="0" applyFont="1" applyBorder="1" applyAlignment="1">
      <alignment horizontal="left"/>
    </xf>
    <xf numFmtId="0" fontId="23" fillId="0" borderId="7" xfId="7" applyFont="1" applyBorder="1" applyAlignment="1">
      <alignment horizontal="left" vertical="center"/>
    </xf>
    <xf numFmtId="0" fontId="23" fillId="0" borderId="7" xfId="0" applyFont="1" applyBorder="1" applyAlignment="1">
      <alignment horizontal="left" vertical="top" wrapText="1"/>
    </xf>
    <xf numFmtId="0" fontId="33" fillId="6" borderId="0" xfId="0" applyFont="1" applyFill="1" applyAlignment="1">
      <alignment horizontal="center" vertical="center"/>
    </xf>
    <xf numFmtId="0" fontId="40" fillId="0" borderId="0" xfId="2" applyFont="1" applyAlignment="1">
      <alignment horizontal="left" vertical="top"/>
    </xf>
    <xf numFmtId="0" fontId="27" fillId="2" borderId="0" xfId="2" applyFont="1" applyFill="1" applyAlignment="1">
      <alignment horizontal="left" vertical="top" wrapText="1"/>
    </xf>
    <xf numFmtId="0" fontId="26" fillId="0" borderId="0" xfId="0" applyFont="1" applyAlignment="1">
      <alignment horizontal="left" vertical="top" wrapText="1"/>
    </xf>
    <xf numFmtId="0" fontId="21" fillId="2" borderId="16" xfId="0" applyFont="1" applyFill="1" applyBorder="1" applyAlignment="1">
      <alignment horizontal="center" vertical="center"/>
    </xf>
    <xf numFmtId="0" fontId="23" fillId="0" borderId="0" xfId="0" applyFont="1" applyAlignment="1">
      <alignment horizontal="left" vertical="center"/>
    </xf>
    <xf numFmtId="0" fontId="23" fillId="0" borderId="0" xfId="0" applyFont="1" applyAlignment="1">
      <alignment horizontal="left"/>
    </xf>
    <xf numFmtId="0" fontId="20" fillId="12" borderId="0" xfId="0" applyFont="1" applyFill="1" applyAlignment="1">
      <alignment horizontal="center" vertical="center"/>
    </xf>
    <xf numFmtId="0" fontId="23" fillId="2" borderId="7" xfId="0" applyFont="1" applyFill="1" applyBorder="1" applyAlignment="1">
      <alignment horizontal="left" vertical="top" wrapText="1"/>
    </xf>
    <xf numFmtId="0" fontId="23" fillId="0" borderId="0" xfId="0" applyFont="1" applyAlignment="1">
      <alignment vertical="top" wrapText="1"/>
    </xf>
    <xf numFmtId="0" fontId="23" fillId="0" borderId="7" xfId="0" applyFont="1" applyBorder="1" applyAlignment="1">
      <alignment horizontal="left"/>
    </xf>
    <xf numFmtId="0" fontId="24" fillId="0" borderId="0" xfId="0" applyFont="1" applyAlignment="1">
      <alignment horizontal="left"/>
    </xf>
    <xf numFmtId="0" fontId="23" fillId="2" borderId="0" xfId="0" applyFont="1" applyFill="1" applyAlignment="1">
      <alignment horizontal="left" vertical="top" wrapText="1"/>
    </xf>
    <xf numFmtId="0" fontId="23" fillId="2" borderId="0" xfId="0" applyFont="1" applyFill="1" applyAlignment="1">
      <alignment horizontal="left" vertical="center"/>
    </xf>
    <xf numFmtId="0" fontId="20" fillId="6" borderId="0" xfId="0" applyFont="1" applyFill="1" applyAlignment="1">
      <alignment horizontal="center" vertical="center" wrapText="1"/>
    </xf>
  </cellXfs>
  <cellStyles count="9">
    <cellStyle name="Comma" xfId="3" builtinId="3"/>
    <cellStyle name="Comma 19" xfId="8" xr:uid="{90683164-DF48-4BA7-AC6D-2529EE3B2CD7}"/>
    <cellStyle name="Comma 2" xfId="5" xr:uid="{7940B049-D773-40E7-BC74-210341F0470F}"/>
    <cellStyle name="Comma 3 2" xfId="6" xr:uid="{FB126653-4417-495A-ABEB-357AA3652644}"/>
    <cellStyle name="Hyperlink" xfId="2" builtinId="8"/>
    <cellStyle name="Normal" xfId="0" builtinId="0"/>
    <cellStyle name="Normal 2" xfId="4" xr:uid="{00000000-0005-0000-0000-000003000000}"/>
    <cellStyle name="Normal 4 2" xfId="7" xr:uid="{74EAAF37-4A4D-429E-BEB0-D1A6FFAC2B46}"/>
    <cellStyle name="Percent" xfId="1" builtinId="5"/>
  </cellStyles>
  <dxfs count="0"/>
  <tableStyles count="0" defaultTableStyle="TableStyleMedium2" defaultPivotStyle="PivotStyleLight16"/>
  <colors>
    <mruColors>
      <color rgb="FF0069FA"/>
      <color rgb="FFCDC8B4"/>
      <color rgb="FF002346"/>
      <color rgb="FF968C73"/>
      <color rgb="FFDDEBF7"/>
      <color rgb="FF003778"/>
      <color rgb="FFB9C8E6"/>
      <color rgb="FF0563C1"/>
      <color rgb="FFBDD7EE"/>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Table of contents'!A1"/><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Table of contents'!A1"/><Relationship Id="rId1" Type="http://schemas.openxmlformats.org/officeDocument/2006/relationships/hyperlink" Target="#Index!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able of contents'!A1"/><Relationship Id="rId1" Type="http://schemas.openxmlformats.org/officeDocument/2006/relationships/hyperlink" Target="#Index!A1"/><Relationship Id="rId4"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Table of contents'!A1"/><Relationship Id="rId1" Type="http://schemas.openxmlformats.org/officeDocument/2006/relationships/hyperlink" Target="#Index!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1918068</xdr:colOff>
      <xdr:row>2</xdr:row>
      <xdr:rowOff>6350</xdr:rowOff>
    </xdr:to>
    <xdr:pic>
      <xdr:nvPicPr>
        <xdr:cNvPr id="3" name="Danske_Bank_Logo">
          <a:extLst>
            <a:ext uri="{FF2B5EF4-FFF2-40B4-BE49-F238E27FC236}">
              <a16:creationId xmlns:a16="http://schemas.microsoft.com/office/drawing/2014/main" id="{A1A41769-04BB-4D80-8BCA-820D15AA14F3}"/>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95250</xdr:colOff>
      <xdr:row>0</xdr:row>
      <xdr:rowOff>161925</xdr:rowOff>
    </xdr:from>
    <xdr:to>
      <xdr:col>13</xdr:col>
      <xdr:colOff>526847</xdr:colOff>
      <xdr:row>2</xdr:row>
      <xdr:rowOff>156356</xdr:rowOff>
    </xdr:to>
    <xdr:sp macro="" textlink="">
      <xdr:nvSpPr>
        <xdr:cNvPr id="2" name="Home">
          <a:hlinkClick xmlns:r="http://schemas.openxmlformats.org/officeDocument/2006/relationships" r:id="rId1"/>
          <a:extLst>
            <a:ext uri="{FF2B5EF4-FFF2-40B4-BE49-F238E27FC236}">
              <a16:creationId xmlns:a16="http://schemas.microsoft.com/office/drawing/2014/main" id="{5036E2D9-948B-430B-B433-AC33923BB6E9}"/>
            </a:ext>
          </a:extLst>
        </xdr:cNvPr>
        <xdr:cNvSpPr>
          <a:spLocks noChangeAspect="1" noEditPoints="1"/>
        </xdr:cNvSpPr>
      </xdr:nvSpPr>
      <xdr:spPr bwMode="auto">
        <a:xfrm>
          <a:off x="16964025" y="16192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2</xdr:col>
      <xdr:colOff>482968</xdr:colOff>
      <xdr:row>2</xdr:row>
      <xdr:rowOff>6350</xdr:rowOff>
    </xdr:to>
    <xdr:pic>
      <xdr:nvPicPr>
        <xdr:cNvPr id="3" name="Danske_Bank_Logo">
          <a:extLst>
            <a:ext uri="{FF2B5EF4-FFF2-40B4-BE49-F238E27FC236}">
              <a16:creationId xmlns:a16="http://schemas.microsoft.com/office/drawing/2014/main" id="{7C215D90-6701-4FA8-BFC9-B92B3C4F4A31}"/>
            </a:ext>
          </a:extLst>
        </xdr:cNvPr>
        <xdr:cNvPicPr>
          <a:picLocks noChangeAspect="1"/>
        </xdr:cNvPicPr>
      </xdr:nvPicPr>
      <xdr:blipFill>
        <a:blip xmlns:r="http://schemas.openxmlformats.org/officeDocument/2006/relationships" r:embed="rId2"/>
        <a:stretch>
          <a:fillRect/>
        </a:stretch>
      </xdr:blipFill>
      <xdr:spPr>
        <a:xfrm>
          <a:off x="295275" y="190500"/>
          <a:ext cx="1860918" cy="190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xdr:colOff>
      <xdr:row>0</xdr:row>
      <xdr:rowOff>152400</xdr:rowOff>
    </xdr:from>
    <xdr:to>
      <xdr:col>5</xdr:col>
      <xdr:colOff>174422</xdr:colOff>
      <xdr:row>2</xdr:row>
      <xdr:rowOff>165881</xdr:rowOff>
    </xdr:to>
    <xdr:sp macro="" textlink="">
      <xdr:nvSpPr>
        <xdr:cNvPr id="2" name="Home">
          <a:hlinkClick xmlns:r="http://schemas.openxmlformats.org/officeDocument/2006/relationships" r:id="rId1"/>
          <a:extLst>
            <a:ext uri="{FF2B5EF4-FFF2-40B4-BE49-F238E27FC236}">
              <a16:creationId xmlns:a16="http://schemas.microsoft.com/office/drawing/2014/main" id="{599738F5-AA5E-4E6D-AC29-ACDB4303C69C}"/>
            </a:ext>
          </a:extLst>
        </xdr:cNvPr>
        <xdr:cNvSpPr>
          <a:spLocks noChangeAspect="1" noEditPoints="1"/>
        </xdr:cNvSpPr>
      </xdr:nvSpPr>
      <xdr:spPr bwMode="auto">
        <a:xfrm>
          <a:off x="14820900" y="152400"/>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2</xdr:col>
      <xdr:colOff>832218</xdr:colOff>
      <xdr:row>2</xdr:row>
      <xdr:rowOff>6350</xdr:rowOff>
    </xdr:to>
    <xdr:pic>
      <xdr:nvPicPr>
        <xdr:cNvPr id="6" name="Danske_Bank_Logo">
          <a:extLst>
            <a:ext uri="{FF2B5EF4-FFF2-40B4-BE49-F238E27FC236}">
              <a16:creationId xmlns:a16="http://schemas.microsoft.com/office/drawing/2014/main" id="{B7FF8452-32CF-40FF-9FCD-AEF2383A78CF}"/>
            </a:ext>
          </a:extLst>
        </xdr:cNvPr>
        <xdr:cNvPicPr>
          <a:picLocks noChangeAspect="1"/>
        </xdr:cNvPicPr>
      </xdr:nvPicPr>
      <xdr:blipFill>
        <a:blip xmlns:r="http://schemas.openxmlformats.org/officeDocument/2006/relationships" r:embed="rId2"/>
        <a:stretch>
          <a:fillRect/>
        </a:stretch>
      </xdr:blipFill>
      <xdr:spPr>
        <a:xfrm>
          <a:off x="311150" y="177800"/>
          <a:ext cx="1918068" cy="190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24</xdr:col>
      <xdr:colOff>142875</xdr:colOff>
      <xdr:row>0</xdr:row>
      <xdr:rowOff>123825</xdr:rowOff>
    </xdr:from>
    <xdr:to>
      <xdr:col>24</xdr:col>
      <xdr:colOff>574472</xdr:colOff>
      <xdr:row>2</xdr:row>
      <xdr:rowOff>118256</xdr:rowOff>
    </xdr:to>
    <xdr:sp macro="" textlink="">
      <xdr:nvSpPr>
        <xdr:cNvPr id="4" name="Home">
          <a:hlinkClick xmlns:r="http://schemas.openxmlformats.org/officeDocument/2006/relationships" r:id="rId1"/>
          <a:extLst>
            <a:ext uri="{FF2B5EF4-FFF2-40B4-BE49-F238E27FC236}">
              <a16:creationId xmlns:a16="http://schemas.microsoft.com/office/drawing/2014/main" id="{8CC1400E-DCB4-4D64-868D-DF8D926EBC11}"/>
            </a:ext>
          </a:extLst>
        </xdr:cNvPr>
        <xdr:cNvSpPr>
          <a:spLocks noChangeAspect="1" noEditPoints="1"/>
        </xdr:cNvSpPr>
      </xdr:nvSpPr>
      <xdr:spPr bwMode="auto">
        <a:xfrm>
          <a:off x="16868775" y="12382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3</xdr:col>
      <xdr:colOff>444868</xdr:colOff>
      <xdr:row>2</xdr:row>
      <xdr:rowOff>6350</xdr:rowOff>
    </xdr:to>
    <xdr:pic>
      <xdr:nvPicPr>
        <xdr:cNvPr id="2" name="Danske_Bank_Logo">
          <a:extLst>
            <a:ext uri="{FF2B5EF4-FFF2-40B4-BE49-F238E27FC236}">
              <a16:creationId xmlns:a16="http://schemas.microsoft.com/office/drawing/2014/main" id="{8F405E6B-082B-48CC-8428-3E17681E86C4}"/>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126797</xdr:colOff>
      <xdr:row>2</xdr:row>
      <xdr:rowOff>175406</xdr:rowOff>
    </xdr:to>
    <xdr:sp macro="" textlink="">
      <xdr:nvSpPr>
        <xdr:cNvPr id="3" name="Home">
          <a:hlinkClick xmlns:r="http://schemas.openxmlformats.org/officeDocument/2006/relationships" r:id="rId1"/>
          <a:extLst>
            <a:ext uri="{FF2B5EF4-FFF2-40B4-BE49-F238E27FC236}">
              <a16:creationId xmlns:a16="http://schemas.microsoft.com/office/drawing/2014/main" id="{8869411D-5C81-4A74-8131-F5F7E4BDE395}"/>
            </a:ext>
          </a:extLst>
        </xdr:cNvPr>
        <xdr:cNvSpPr>
          <a:spLocks noChangeAspect="1" noEditPoints="1"/>
        </xdr:cNvSpPr>
      </xdr:nvSpPr>
      <xdr:spPr bwMode="auto">
        <a:xfrm>
          <a:off x="22145625" y="20002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2" name="Danske_Bank_Logo">
          <a:extLst>
            <a:ext uri="{FF2B5EF4-FFF2-40B4-BE49-F238E27FC236}">
              <a16:creationId xmlns:a16="http://schemas.microsoft.com/office/drawing/2014/main" id="{ACCABF89-BBDA-4112-8F72-61D93BB24B19}"/>
            </a:ext>
          </a:extLst>
        </xdr:cNvPr>
        <xdr:cNvPicPr>
          <a:picLocks noChangeAspect="1"/>
        </xdr:cNvPicPr>
      </xdr:nvPicPr>
      <xdr:blipFill>
        <a:blip xmlns:r="http://schemas.openxmlformats.org/officeDocument/2006/relationships" r:embed="rId2"/>
        <a:stretch>
          <a:fillRect/>
        </a:stretch>
      </xdr:blipFill>
      <xdr:spPr>
        <a:xfrm>
          <a:off x="311150" y="196850"/>
          <a:ext cx="1918068" cy="190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57149</xdr:colOff>
      <xdr:row>0</xdr:row>
      <xdr:rowOff>171450</xdr:rowOff>
    </xdr:from>
    <xdr:to>
      <xdr:col>10</xdr:col>
      <xdr:colOff>193471</xdr:colOff>
      <xdr:row>2</xdr:row>
      <xdr:rowOff>146831</xdr:rowOff>
    </xdr:to>
    <xdr:sp macro="" textlink="">
      <xdr:nvSpPr>
        <xdr:cNvPr id="4" name="Home">
          <a:hlinkClick xmlns:r="http://schemas.openxmlformats.org/officeDocument/2006/relationships" r:id="rId1"/>
          <a:extLst>
            <a:ext uri="{FF2B5EF4-FFF2-40B4-BE49-F238E27FC236}">
              <a16:creationId xmlns:a16="http://schemas.microsoft.com/office/drawing/2014/main" id="{7A39FC8A-E3A8-81F1-17C5-2DA69106E23B}"/>
            </a:ext>
          </a:extLst>
        </xdr:cNvPr>
        <xdr:cNvSpPr>
          <a:spLocks noChangeAspect="1" noEditPoints="1"/>
        </xdr:cNvSpPr>
      </xdr:nvSpPr>
      <xdr:spPr bwMode="auto">
        <a:xfrm>
          <a:off x="20278724" y="171450"/>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3" name="Danske_Bank_Logo">
          <a:extLst>
            <a:ext uri="{FF2B5EF4-FFF2-40B4-BE49-F238E27FC236}">
              <a16:creationId xmlns:a16="http://schemas.microsoft.com/office/drawing/2014/main" id="{A39A24D2-9900-4509-9B5D-6E9C9DA0BCF8}"/>
            </a:ext>
          </a:extLst>
        </xdr:cNvPr>
        <xdr:cNvPicPr>
          <a:picLocks noChangeAspect="1"/>
        </xdr:cNvPicPr>
      </xdr:nvPicPr>
      <xdr:blipFill>
        <a:blip xmlns:r="http://schemas.openxmlformats.org/officeDocument/2006/relationships" r:embed="rId2"/>
        <a:stretch>
          <a:fillRect/>
        </a:stretch>
      </xdr:blipFill>
      <xdr:spPr>
        <a:xfrm>
          <a:off x="311150" y="196850"/>
          <a:ext cx="1918068" cy="190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76200</xdr:colOff>
      <xdr:row>0</xdr:row>
      <xdr:rowOff>133350</xdr:rowOff>
    </xdr:from>
    <xdr:to>
      <xdr:col>7</xdr:col>
      <xdr:colOff>507797</xdr:colOff>
      <xdr:row>2</xdr:row>
      <xdr:rowOff>108731</xdr:rowOff>
    </xdr:to>
    <xdr:sp macro="" textlink="">
      <xdr:nvSpPr>
        <xdr:cNvPr id="2" name="Home">
          <a:hlinkClick xmlns:r="http://schemas.openxmlformats.org/officeDocument/2006/relationships" r:id="rId1"/>
          <a:extLst>
            <a:ext uri="{FF2B5EF4-FFF2-40B4-BE49-F238E27FC236}">
              <a16:creationId xmlns:a16="http://schemas.microsoft.com/office/drawing/2014/main" id="{19300984-0206-4838-8E8A-489BFF9CEFD3}"/>
            </a:ext>
          </a:extLst>
        </xdr:cNvPr>
        <xdr:cNvSpPr>
          <a:spLocks noChangeAspect="1" noEditPoints="1"/>
        </xdr:cNvSpPr>
      </xdr:nvSpPr>
      <xdr:spPr bwMode="auto">
        <a:xfrm>
          <a:off x="14268450" y="133350"/>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4" name="Danske_Bank_Logo">
          <a:extLst>
            <a:ext uri="{FF2B5EF4-FFF2-40B4-BE49-F238E27FC236}">
              <a16:creationId xmlns:a16="http://schemas.microsoft.com/office/drawing/2014/main" id="{7C0EF695-D3AB-422B-AE8D-B1DDF4178331}"/>
            </a:ext>
          </a:extLst>
        </xdr:cNvPr>
        <xdr:cNvPicPr>
          <a:picLocks noChangeAspect="1"/>
        </xdr:cNvPicPr>
      </xdr:nvPicPr>
      <xdr:blipFill>
        <a:blip xmlns:r="http://schemas.openxmlformats.org/officeDocument/2006/relationships" r:embed="rId2"/>
        <a:stretch>
          <a:fillRect/>
        </a:stretch>
      </xdr:blipFill>
      <xdr:spPr>
        <a:xfrm>
          <a:off x="311150" y="196850"/>
          <a:ext cx="1918068" cy="190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136322</xdr:colOff>
      <xdr:row>2</xdr:row>
      <xdr:rowOff>175406</xdr:rowOff>
    </xdr:to>
    <xdr:sp macro="" textlink="">
      <xdr:nvSpPr>
        <xdr:cNvPr id="6" name="Home">
          <a:hlinkClick xmlns:r="http://schemas.openxmlformats.org/officeDocument/2006/relationships" r:id="rId1"/>
          <a:extLst>
            <a:ext uri="{FF2B5EF4-FFF2-40B4-BE49-F238E27FC236}">
              <a16:creationId xmlns:a16="http://schemas.microsoft.com/office/drawing/2014/main" id="{C3F34D79-2965-4ECC-BC52-EEA383C7D609}"/>
            </a:ext>
          </a:extLst>
        </xdr:cNvPr>
        <xdr:cNvSpPr>
          <a:spLocks noChangeAspect="1" noEditPoints="1"/>
        </xdr:cNvSpPr>
      </xdr:nvSpPr>
      <xdr:spPr bwMode="auto">
        <a:xfrm>
          <a:off x="14220825" y="20002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2" name="Danske_Bank_Logo">
          <a:extLst>
            <a:ext uri="{FF2B5EF4-FFF2-40B4-BE49-F238E27FC236}">
              <a16:creationId xmlns:a16="http://schemas.microsoft.com/office/drawing/2014/main" id="{91CF6374-6B2F-421C-A4BD-ADBE184B6AFA}"/>
            </a:ext>
          </a:extLst>
        </xdr:cNvPr>
        <xdr:cNvPicPr>
          <a:picLocks noChangeAspect="1"/>
        </xdr:cNvPicPr>
      </xdr:nvPicPr>
      <xdr:blipFill>
        <a:blip xmlns:r="http://schemas.openxmlformats.org/officeDocument/2006/relationships" r:embed="rId2"/>
        <a:stretch>
          <a:fillRect/>
        </a:stretch>
      </xdr:blipFill>
      <xdr:spPr>
        <a:xfrm>
          <a:off x="311150" y="196850"/>
          <a:ext cx="1918068" cy="1905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23</xdr:col>
      <xdr:colOff>0</xdr:colOff>
      <xdr:row>0</xdr:row>
      <xdr:rowOff>47625</xdr:rowOff>
    </xdr:from>
    <xdr:to>
      <xdr:col>23</xdr:col>
      <xdr:colOff>0</xdr:colOff>
      <xdr:row>2</xdr:row>
      <xdr:rowOff>135675</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B0B1483-6901-4970-A0FB-658731532805}"/>
            </a:ext>
          </a:extLst>
        </xdr:cNvPr>
        <xdr:cNvSpPr>
          <a:spLocks noChangeAspect="1" noEditPoints="1"/>
        </xdr:cNvSpPr>
      </xdr:nvSpPr>
      <xdr:spPr bwMode="auto">
        <a:xfrm>
          <a:off x="19535775" y="44450"/>
          <a:ext cx="0" cy="434125"/>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xdr:from>
      <xdr:col>22</xdr:col>
      <xdr:colOff>0</xdr:colOff>
      <xdr:row>1</xdr:row>
      <xdr:rowOff>0</xdr:rowOff>
    </xdr:from>
    <xdr:to>
      <xdr:col>22</xdr:col>
      <xdr:colOff>431597</xdr:colOff>
      <xdr:row>3</xdr:row>
      <xdr:rowOff>3956</xdr:rowOff>
    </xdr:to>
    <xdr:sp macro="" textlink="">
      <xdr:nvSpPr>
        <xdr:cNvPr id="6" name="Home">
          <a:hlinkClick xmlns:r="http://schemas.openxmlformats.org/officeDocument/2006/relationships" r:id="rId2"/>
          <a:extLst>
            <a:ext uri="{FF2B5EF4-FFF2-40B4-BE49-F238E27FC236}">
              <a16:creationId xmlns:a16="http://schemas.microsoft.com/office/drawing/2014/main" id="{CFB10486-077A-4322-9ADF-A2B417AECDF4}"/>
            </a:ext>
          </a:extLst>
        </xdr:cNvPr>
        <xdr:cNvSpPr>
          <a:spLocks noChangeAspect="1" noEditPoints="1"/>
        </xdr:cNvSpPr>
      </xdr:nvSpPr>
      <xdr:spPr bwMode="auto">
        <a:xfrm>
          <a:off x="1812607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5" name="Danske_Bank_Logo">
          <a:extLst>
            <a:ext uri="{FF2B5EF4-FFF2-40B4-BE49-F238E27FC236}">
              <a16:creationId xmlns:a16="http://schemas.microsoft.com/office/drawing/2014/main" id="{96D60EF5-2869-448B-AA25-DF20D2FB738D}"/>
            </a:ext>
          </a:extLst>
        </xdr:cNvPr>
        <xdr:cNvPicPr>
          <a:picLocks noChangeAspect="1"/>
        </xdr:cNvPicPr>
      </xdr:nvPicPr>
      <xdr:blipFill>
        <a:blip xmlns:r="http://schemas.openxmlformats.org/officeDocument/2006/relationships" r:embed="rId3"/>
        <a:stretch>
          <a:fillRect/>
        </a:stretch>
      </xdr:blipFill>
      <xdr:spPr>
        <a:xfrm>
          <a:off x="311150" y="171450"/>
          <a:ext cx="1918068" cy="1905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136322</xdr:colOff>
      <xdr:row>2</xdr:row>
      <xdr:rowOff>184931</xdr:rowOff>
    </xdr:to>
    <xdr:sp macro="" textlink="">
      <xdr:nvSpPr>
        <xdr:cNvPr id="5" name="Home">
          <a:hlinkClick xmlns:r="http://schemas.openxmlformats.org/officeDocument/2006/relationships" r:id="rId1"/>
          <a:extLst>
            <a:ext uri="{FF2B5EF4-FFF2-40B4-BE49-F238E27FC236}">
              <a16:creationId xmlns:a16="http://schemas.microsoft.com/office/drawing/2014/main" id="{D54DC703-BB1B-4D0B-977F-9AA52EED9AE2}"/>
            </a:ext>
          </a:extLst>
        </xdr:cNvPr>
        <xdr:cNvSpPr>
          <a:spLocks noChangeAspect="1" noEditPoints="1"/>
        </xdr:cNvSpPr>
      </xdr:nvSpPr>
      <xdr:spPr bwMode="auto">
        <a:xfrm>
          <a:off x="10525125" y="190500"/>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6" name="Danske_Bank_Logo">
          <a:extLst>
            <a:ext uri="{FF2B5EF4-FFF2-40B4-BE49-F238E27FC236}">
              <a16:creationId xmlns:a16="http://schemas.microsoft.com/office/drawing/2014/main" id="{872C546E-FE07-4A9B-AF75-2BDDB05D85C8}"/>
            </a:ext>
          </a:extLst>
        </xdr:cNvPr>
        <xdr:cNvPicPr>
          <a:picLocks noChangeAspect="1"/>
        </xdr:cNvPicPr>
      </xdr:nvPicPr>
      <xdr:blipFill>
        <a:blip xmlns:r="http://schemas.openxmlformats.org/officeDocument/2006/relationships" r:embed="rId2"/>
        <a:stretch>
          <a:fillRect/>
        </a:stretch>
      </xdr:blipFill>
      <xdr:spPr>
        <a:xfrm>
          <a:off x="311150" y="190500"/>
          <a:ext cx="1918068" cy="190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107747</xdr:colOff>
      <xdr:row>3</xdr:row>
      <xdr:rowOff>3956</xdr:rowOff>
    </xdr:to>
    <xdr:sp macro="" textlink="">
      <xdr:nvSpPr>
        <xdr:cNvPr id="3" name="Home">
          <a:hlinkClick xmlns:r="http://schemas.openxmlformats.org/officeDocument/2006/relationships" r:id="rId1"/>
          <a:extLst>
            <a:ext uri="{FF2B5EF4-FFF2-40B4-BE49-F238E27FC236}">
              <a16:creationId xmlns:a16="http://schemas.microsoft.com/office/drawing/2014/main" id="{A0061CF5-3B94-43C3-A5E7-196A7FB2B345}"/>
            </a:ext>
          </a:extLst>
        </xdr:cNvPr>
        <xdr:cNvSpPr>
          <a:spLocks noChangeAspect="1" noEditPoints="1"/>
        </xdr:cNvSpPr>
      </xdr:nvSpPr>
      <xdr:spPr bwMode="auto">
        <a:xfrm>
          <a:off x="105251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5" name="Danske_Bank_Logo">
          <a:extLst>
            <a:ext uri="{FF2B5EF4-FFF2-40B4-BE49-F238E27FC236}">
              <a16:creationId xmlns:a16="http://schemas.microsoft.com/office/drawing/2014/main" id="{44719C56-8864-4461-BF72-1A6E895AB4DA}"/>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136322</xdr:colOff>
      <xdr:row>3</xdr:row>
      <xdr:rowOff>3956</xdr:rowOff>
    </xdr:to>
    <xdr:sp macro="" textlink="">
      <xdr:nvSpPr>
        <xdr:cNvPr id="5" name="Home">
          <a:hlinkClick xmlns:r="http://schemas.openxmlformats.org/officeDocument/2006/relationships" r:id="rId1"/>
          <a:extLst>
            <a:ext uri="{FF2B5EF4-FFF2-40B4-BE49-F238E27FC236}">
              <a16:creationId xmlns:a16="http://schemas.microsoft.com/office/drawing/2014/main" id="{8C2CD75B-A6D3-4652-98C9-406465562861}"/>
            </a:ext>
          </a:extLst>
        </xdr:cNvPr>
        <xdr:cNvSpPr>
          <a:spLocks noChangeAspect="1" noEditPoints="1"/>
        </xdr:cNvSpPr>
      </xdr:nvSpPr>
      <xdr:spPr bwMode="auto">
        <a:xfrm>
          <a:off x="105251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4" name="Danske_Bank_Logo">
          <a:extLst>
            <a:ext uri="{FF2B5EF4-FFF2-40B4-BE49-F238E27FC236}">
              <a16:creationId xmlns:a16="http://schemas.microsoft.com/office/drawing/2014/main" id="{EEEEEA1C-1CA2-4623-869B-72E540BAC94F}"/>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136322</xdr:colOff>
      <xdr:row>3</xdr:row>
      <xdr:rowOff>3956</xdr:rowOff>
    </xdr:to>
    <xdr:sp macro="" textlink="">
      <xdr:nvSpPr>
        <xdr:cNvPr id="6" name="Home">
          <a:hlinkClick xmlns:r="http://schemas.openxmlformats.org/officeDocument/2006/relationships" r:id="rId1"/>
          <a:extLst>
            <a:ext uri="{FF2B5EF4-FFF2-40B4-BE49-F238E27FC236}">
              <a16:creationId xmlns:a16="http://schemas.microsoft.com/office/drawing/2014/main" id="{1A73A3EE-8782-403E-865E-ADED67914230}"/>
            </a:ext>
          </a:extLst>
        </xdr:cNvPr>
        <xdr:cNvSpPr>
          <a:spLocks noChangeAspect="1" noEditPoints="1"/>
        </xdr:cNvSpPr>
      </xdr:nvSpPr>
      <xdr:spPr bwMode="auto">
        <a:xfrm>
          <a:off x="105251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3" name="Danske_Bank_Logo">
          <a:extLst>
            <a:ext uri="{FF2B5EF4-FFF2-40B4-BE49-F238E27FC236}">
              <a16:creationId xmlns:a16="http://schemas.microsoft.com/office/drawing/2014/main" id="{CC3D81E3-F933-46A7-A29E-8FCC1D923679}"/>
            </a:ext>
          </a:extLst>
        </xdr:cNvPr>
        <xdr:cNvPicPr>
          <a:picLocks noChangeAspect="1"/>
        </xdr:cNvPicPr>
      </xdr:nvPicPr>
      <xdr:blipFill>
        <a:blip xmlns:r="http://schemas.openxmlformats.org/officeDocument/2006/relationships" r:embed="rId2"/>
        <a:stretch>
          <a:fillRect/>
        </a:stretch>
      </xdr:blipFill>
      <xdr:spPr>
        <a:xfrm>
          <a:off x="311150" y="171450"/>
          <a:ext cx="1918068" cy="190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136322</xdr:colOff>
      <xdr:row>3</xdr:row>
      <xdr:rowOff>3956</xdr:rowOff>
    </xdr:to>
    <xdr:sp macro="" textlink="">
      <xdr:nvSpPr>
        <xdr:cNvPr id="5" name="Home">
          <a:hlinkClick xmlns:r="http://schemas.openxmlformats.org/officeDocument/2006/relationships" r:id="rId1"/>
          <a:extLst>
            <a:ext uri="{FF2B5EF4-FFF2-40B4-BE49-F238E27FC236}">
              <a16:creationId xmlns:a16="http://schemas.microsoft.com/office/drawing/2014/main" id="{384BE0A1-DB97-4775-A740-F5D589A7A339}"/>
            </a:ext>
          </a:extLst>
        </xdr:cNvPr>
        <xdr:cNvSpPr>
          <a:spLocks noChangeAspect="1" noEditPoints="1"/>
        </xdr:cNvSpPr>
      </xdr:nvSpPr>
      <xdr:spPr bwMode="auto">
        <a:xfrm>
          <a:off x="105251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2" name="Danske_Bank_Logo">
          <a:extLst>
            <a:ext uri="{FF2B5EF4-FFF2-40B4-BE49-F238E27FC236}">
              <a16:creationId xmlns:a16="http://schemas.microsoft.com/office/drawing/2014/main" id="{CA9F55B9-E590-4647-ABE5-E75AE4115A8A}"/>
            </a:ext>
          </a:extLst>
        </xdr:cNvPr>
        <xdr:cNvPicPr>
          <a:picLocks noChangeAspect="1"/>
        </xdr:cNvPicPr>
      </xdr:nvPicPr>
      <xdr:blipFill>
        <a:blip xmlns:r="http://schemas.openxmlformats.org/officeDocument/2006/relationships" r:embed="rId2"/>
        <a:stretch>
          <a:fillRect/>
        </a:stretch>
      </xdr:blipFill>
      <xdr:spPr>
        <a:xfrm>
          <a:off x="311150" y="171450"/>
          <a:ext cx="1918068" cy="190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126797</xdr:colOff>
      <xdr:row>3</xdr:row>
      <xdr:rowOff>3956</xdr:rowOff>
    </xdr:to>
    <xdr:sp macro="" textlink="">
      <xdr:nvSpPr>
        <xdr:cNvPr id="5" name="Home">
          <a:hlinkClick xmlns:r="http://schemas.openxmlformats.org/officeDocument/2006/relationships" r:id="rId1"/>
          <a:extLst>
            <a:ext uri="{FF2B5EF4-FFF2-40B4-BE49-F238E27FC236}">
              <a16:creationId xmlns:a16="http://schemas.microsoft.com/office/drawing/2014/main" id="{B5B13619-8C70-4674-B50A-06B1217D23A2}"/>
            </a:ext>
          </a:extLst>
        </xdr:cNvPr>
        <xdr:cNvSpPr>
          <a:spLocks noChangeAspect="1" noEditPoints="1"/>
        </xdr:cNvSpPr>
      </xdr:nvSpPr>
      <xdr:spPr bwMode="auto">
        <a:xfrm>
          <a:off x="105251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2" name="Danske_Bank_Logo">
          <a:extLst>
            <a:ext uri="{FF2B5EF4-FFF2-40B4-BE49-F238E27FC236}">
              <a16:creationId xmlns:a16="http://schemas.microsoft.com/office/drawing/2014/main" id="{0F19AEA6-EB8B-4571-A53A-FA3560CA0B7D}"/>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431597</xdr:colOff>
      <xdr:row>3</xdr:row>
      <xdr:rowOff>3956</xdr:rowOff>
    </xdr:to>
    <xdr:sp macro="" textlink="">
      <xdr:nvSpPr>
        <xdr:cNvPr id="5" name="Home">
          <a:hlinkClick xmlns:r="http://schemas.openxmlformats.org/officeDocument/2006/relationships" r:id="rId1"/>
          <a:extLst>
            <a:ext uri="{FF2B5EF4-FFF2-40B4-BE49-F238E27FC236}">
              <a16:creationId xmlns:a16="http://schemas.microsoft.com/office/drawing/2014/main" id="{478C34E3-B43B-46C3-9910-59B33BA8A2F0}"/>
            </a:ext>
          </a:extLst>
        </xdr:cNvPr>
        <xdr:cNvSpPr>
          <a:spLocks noChangeAspect="1" noEditPoints="1"/>
        </xdr:cNvSpPr>
      </xdr:nvSpPr>
      <xdr:spPr bwMode="auto">
        <a:xfrm>
          <a:off x="114395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4" name="Danske_Bank_Logo">
          <a:extLst>
            <a:ext uri="{FF2B5EF4-FFF2-40B4-BE49-F238E27FC236}">
              <a16:creationId xmlns:a16="http://schemas.microsoft.com/office/drawing/2014/main" id="{935D47F8-1FE6-47B8-BD29-CF7655188851}"/>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126797</xdr:colOff>
      <xdr:row>3</xdr:row>
      <xdr:rowOff>3956</xdr:rowOff>
    </xdr:to>
    <xdr:sp macro="" textlink="">
      <xdr:nvSpPr>
        <xdr:cNvPr id="4" name="Home">
          <a:hlinkClick xmlns:r="http://schemas.openxmlformats.org/officeDocument/2006/relationships" r:id="rId1"/>
          <a:extLst>
            <a:ext uri="{FF2B5EF4-FFF2-40B4-BE49-F238E27FC236}">
              <a16:creationId xmlns:a16="http://schemas.microsoft.com/office/drawing/2014/main" id="{053EE563-614C-4DEE-9C2D-FE7193059364}"/>
            </a:ext>
          </a:extLst>
        </xdr:cNvPr>
        <xdr:cNvSpPr>
          <a:spLocks noChangeAspect="1" noEditPoints="1"/>
        </xdr:cNvSpPr>
      </xdr:nvSpPr>
      <xdr:spPr bwMode="auto">
        <a:xfrm>
          <a:off x="118586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1921878</xdr:colOff>
      <xdr:row>2</xdr:row>
      <xdr:rowOff>12065</xdr:rowOff>
    </xdr:to>
    <xdr:pic>
      <xdr:nvPicPr>
        <xdr:cNvPr id="5" name="Danske_Bank_Logo">
          <a:extLst>
            <a:ext uri="{FF2B5EF4-FFF2-40B4-BE49-F238E27FC236}">
              <a16:creationId xmlns:a16="http://schemas.microsoft.com/office/drawing/2014/main" id="{3FDCF70C-3CF1-430F-B214-53EA7C7CD199}"/>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8</xdr:col>
      <xdr:colOff>0</xdr:colOff>
      <xdr:row>0</xdr:row>
      <xdr:rowOff>47625</xdr:rowOff>
    </xdr:from>
    <xdr:to>
      <xdr:col>8</xdr:col>
      <xdr:colOff>0</xdr:colOff>
      <xdr:row>2</xdr:row>
      <xdr:rowOff>135675</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spect="1" noEditPoints="1"/>
        </xdr:cNvSpPr>
      </xdr:nvSpPr>
      <xdr:spPr bwMode="auto">
        <a:xfrm>
          <a:off x="14744700" y="47625"/>
          <a:ext cx="0" cy="450000"/>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xdr:from>
      <xdr:col>8</xdr:col>
      <xdr:colOff>0</xdr:colOff>
      <xdr:row>1</xdr:row>
      <xdr:rowOff>0</xdr:rowOff>
    </xdr:from>
    <xdr:to>
      <xdr:col>9</xdr:col>
      <xdr:colOff>126797</xdr:colOff>
      <xdr:row>3</xdr:row>
      <xdr:rowOff>3956</xdr:rowOff>
    </xdr:to>
    <xdr:sp macro="" textlink="">
      <xdr:nvSpPr>
        <xdr:cNvPr id="6" name="Home">
          <a:hlinkClick xmlns:r="http://schemas.openxmlformats.org/officeDocument/2006/relationships" r:id="rId2"/>
          <a:extLst>
            <a:ext uri="{FF2B5EF4-FFF2-40B4-BE49-F238E27FC236}">
              <a16:creationId xmlns:a16="http://schemas.microsoft.com/office/drawing/2014/main" id="{B678F63A-C535-41BB-AB2E-953783E4664C}"/>
            </a:ext>
          </a:extLst>
        </xdr:cNvPr>
        <xdr:cNvSpPr>
          <a:spLocks noChangeAspect="1" noEditPoints="1"/>
        </xdr:cNvSpPr>
      </xdr:nvSpPr>
      <xdr:spPr bwMode="auto">
        <a:xfrm>
          <a:off x="105251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4" name="Danske_Bank_Logo">
          <a:extLst>
            <a:ext uri="{FF2B5EF4-FFF2-40B4-BE49-F238E27FC236}">
              <a16:creationId xmlns:a16="http://schemas.microsoft.com/office/drawing/2014/main" id="{86FD5DE9-1B21-4DA6-878F-445A5D8E270C}"/>
            </a:ext>
          </a:extLst>
        </xdr:cNvPr>
        <xdr:cNvPicPr>
          <a:picLocks noChangeAspect="1"/>
        </xdr:cNvPicPr>
      </xdr:nvPicPr>
      <xdr:blipFill>
        <a:blip xmlns:r="http://schemas.openxmlformats.org/officeDocument/2006/relationships" r:embed="rId3"/>
        <a:stretch>
          <a:fillRect/>
        </a:stretch>
      </xdr:blipFill>
      <xdr:spPr>
        <a:xfrm>
          <a:off x="311150" y="171450"/>
          <a:ext cx="1918068" cy="190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22</xdr:col>
      <xdr:colOff>0</xdr:colOff>
      <xdr:row>1</xdr:row>
      <xdr:rowOff>0</xdr:rowOff>
    </xdr:from>
    <xdr:to>
      <xdr:col>23</xdr:col>
      <xdr:colOff>126797</xdr:colOff>
      <xdr:row>3</xdr:row>
      <xdr:rowOff>13481</xdr:rowOff>
    </xdr:to>
    <xdr:sp macro="" textlink="">
      <xdr:nvSpPr>
        <xdr:cNvPr id="5" name="Home">
          <a:hlinkClick xmlns:r="http://schemas.openxmlformats.org/officeDocument/2006/relationships" r:id="rId1"/>
          <a:extLst>
            <a:ext uri="{FF2B5EF4-FFF2-40B4-BE49-F238E27FC236}">
              <a16:creationId xmlns:a16="http://schemas.microsoft.com/office/drawing/2014/main" id="{40357F17-251F-4E73-93DA-EE4D244055C7}"/>
            </a:ext>
          </a:extLst>
        </xdr:cNvPr>
        <xdr:cNvSpPr>
          <a:spLocks noChangeAspect="1" noEditPoints="1"/>
        </xdr:cNvSpPr>
      </xdr:nvSpPr>
      <xdr:spPr bwMode="auto">
        <a:xfrm>
          <a:off x="143351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3</xdr:col>
      <xdr:colOff>171818</xdr:colOff>
      <xdr:row>2</xdr:row>
      <xdr:rowOff>6350</xdr:rowOff>
    </xdr:to>
    <xdr:pic>
      <xdr:nvPicPr>
        <xdr:cNvPr id="2" name="Danske_Bank_Logo">
          <a:extLst>
            <a:ext uri="{FF2B5EF4-FFF2-40B4-BE49-F238E27FC236}">
              <a16:creationId xmlns:a16="http://schemas.microsoft.com/office/drawing/2014/main" id="{C39FC403-4E94-433E-B403-546D308A8979}"/>
            </a:ext>
          </a:extLst>
        </xdr:cNvPr>
        <xdr:cNvPicPr>
          <a:picLocks noChangeAspect="1"/>
        </xdr:cNvPicPr>
      </xdr:nvPicPr>
      <xdr:blipFill>
        <a:blip xmlns:r="http://schemas.openxmlformats.org/officeDocument/2006/relationships" r:embed="rId2"/>
        <a:stretch>
          <a:fillRect/>
        </a:stretch>
      </xdr:blipFill>
      <xdr:spPr>
        <a:xfrm>
          <a:off x="311150" y="171450"/>
          <a:ext cx="1918068" cy="190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431597</xdr:colOff>
      <xdr:row>3</xdr:row>
      <xdr:rowOff>13481</xdr:rowOff>
    </xdr:to>
    <xdr:sp macro="" textlink="">
      <xdr:nvSpPr>
        <xdr:cNvPr id="5" name="Home">
          <a:hlinkClick xmlns:r="http://schemas.openxmlformats.org/officeDocument/2006/relationships" r:id="rId1"/>
          <a:extLst>
            <a:ext uri="{FF2B5EF4-FFF2-40B4-BE49-F238E27FC236}">
              <a16:creationId xmlns:a16="http://schemas.microsoft.com/office/drawing/2014/main" id="{E9A870F7-B387-4224-B52C-5903555EC300}"/>
            </a:ext>
          </a:extLst>
        </xdr:cNvPr>
        <xdr:cNvSpPr>
          <a:spLocks noChangeAspect="1" noEditPoints="1"/>
        </xdr:cNvSpPr>
      </xdr:nvSpPr>
      <xdr:spPr bwMode="auto">
        <a:xfrm>
          <a:off x="136874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3</xdr:col>
      <xdr:colOff>444868</xdr:colOff>
      <xdr:row>2</xdr:row>
      <xdr:rowOff>6350</xdr:rowOff>
    </xdr:to>
    <xdr:pic>
      <xdr:nvPicPr>
        <xdr:cNvPr id="2" name="Danske_Bank_Logo">
          <a:extLst>
            <a:ext uri="{FF2B5EF4-FFF2-40B4-BE49-F238E27FC236}">
              <a16:creationId xmlns:a16="http://schemas.microsoft.com/office/drawing/2014/main" id="{9E80B916-4EA3-4E76-A1F0-38F70628078C}"/>
            </a:ext>
          </a:extLst>
        </xdr:cNvPr>
        <xdr:cNvPicPr>
          <a:picLocks noChangeAspect="1"/>
        </xdr:cNvPicPr>
      </xdr:nvPicPr>
      <xdr:blipFill>
        <a:blip xmlns:r="http://schemas.openxmlformats.org/officeDocument/2006/relationships" r:embed="rId2"/>
        <a:stretch>
          <a:fillRect/>
        </a:stretch>
      </xdr:blipFill>
      <xdr:spPr>
        <a:xfrm>
          <a:off x="311150" y="171450"/>
          <a:ext cx="1918068" cy="190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136322</xdr:colOff>
      <xdr:row>3</xdr:row>
      <xdr:rowOff>3956</xdr:rowOff>
    </xdr:to>
    <xdr:sp macro="" textlink="">
      <xdr:nvSpPr>
        <xdr:cNvPr id="3" name="Home">
          <a:hlinkClick xmlns:r="http://schemas.openxmlformats.org/officeDocument/2006/relationships" r:id="rId1"/>
          <a:extLst>
            <a:ext uri="{FF2B5EF4-FFF2-40B4-BE49-F238E27FC236}">
              <a16:creationId xmlns:a16="http://schemas.microsoft.com/office/drawing/2014/main" id="{318F21CA-DD1C-4E90-8C36-AF2C19206C05}"/>
            </a:ext>
          </a:extLst>
        </xdr:cNvPr>
        <xdr:cNvSpPr>
          <a:spLocks noChangeAspect="1" noEditPoints="1"/>
        </xdr:cNvSpPr>
      </xdr:nvSpPr>
      <xdr:spPr bwMode="auto">
        <a:xfrm>
          <a:off x="117824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2" name="Danske_Bank_Logo">
          <a:extLst>
            <a:ext uri="{FF2B5EF4-FFF2-40B4-BE49-F238E27FC236}">
              <a16:creationId xmlns:a16="http://schemas.microsoft.com/office/drawing/2014/main" id="{E4D4DD1F-2797-488D-8E0A-CF514672C670}"/>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136322</xdr:colOff>
      <xdr:row>3</xdr:row>
      <xdr:rowOff>3956</xdr:rowOff>
    </xdr:to>
    <xdr:sp macro="" textlink="">
      <xdr:nvSpPr>
        <xdr:cNvPr id="3" name="Home">
          <a:hlinkClick xmlns:r="http://schemas.openxmlformats.org/officeDocument/2006/relationships" r:id="rId1"/>
          <a:extLst>
            <a:ext uri="{FF2B5EF4-FFF2-40B4-BE49-F238E27FC236}">
              <a16:creationId xmlns:a16="http://schemas.microsoft.com/office/drawing/2014/main" id="{C7530318-3008-4384-9E03-D0EB5099014C}"/>
            </a:ext>
          </a:extLst>
        </xdr:cNvPr>
        <xdr:cNvSpPr>
          <a:spLocks noChangeAspect="1" noEditPoints="1"/>
        </xdr:cNvSpPr>
      </xdr:nvSpPr>
      <xdr:spPr bwMode="auto">
        <a:xfrm>
          <a:off x="118586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2" name="Danske_Bank_Logo">
          <a:extLst>
            <a:ext uri="{FF2B5EF4-FFF2-40B4-BE49-F238E27FC236}">
              <a16:creationId xmlns:a16="http://schemas.microsoft.com/office/drawing/2014/main" id="{736D346E-D58A-4530-9EE6-4C07E3E6CBBF}"/>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7</xdr:col>
      <xdr:colOff>0</xdr:colOff>
      <xdr:row>0</xdr:row>
      <xdr:rowOff>76200</xdr:rowOff>
    </xdr:from>
    <xdr:to>
      <xdr:col>7</xdr:col>
      <xdr:colOff>0</xdr:colOff>
      <xdr:row>2</xdr:row>
      <xdr:rowOff>164250</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spect="1" noEditPoints="1"/>
        </xdr:cNvSpPr>
      </xdr:nvSpPr>
      <xdr:spPr bwMode="auto">
        <a:xfrm>
          <a:off x="12477750" y="76200"/>
          <a:ext cx="426774" cy="450000"/>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editAs="oneCell">
    <xdr:from>
      <xdr:col>6</xdr:col>
      <xdr:colOff>1401268</xdr:colOff>
      <xdr:row>1</xdr:row>
      <xdr:rowOff>0</xdr:rowOff>
    </xdr:from>
    <xdr:to>
      <xdr:col>7</xdr:col>
      <xdr:colOff>385753</xdr:colOff>
      <xdr:row>2</xdr:row>
      <xdr:rowOff>173259</xdr:rowOff>
    </xdr:to>
    <xdr:pic>
      <xdr:nvPicPr>
        <xdr:cNvPr id="5" name="Picture 4">
          <a:hlinkClick xmlns:r="http://schemas.openxmlformats.org/officeDocument/2006/relationships" r:id="rId2"/>
          <a:extLst>
            <a:ext uri="{FF2B5EF4-FFF2-40B4-BE49-F238E27FC236}">
              <a16:creationId xmlns:a16="http://schemas.microsoft.com/office/drawing/2014/main" id="{E860FC33-81BE-176A-1BF5-64103879DCF1}"/>
            </a:ext>
          </a:extLst>
        </xdr:cNvPr>
        <xdr:cNvPicPr>
          <a:picLocks noChangeAspect="1"/>
        </xdr:cNvPicPr>
      </xdr:nvPicPr>
      <xdr:blipFill>
        <a:blip xmlns:r="http://schemas.openxmlformats.org/officeDocument/2006/relationships" r:embed="rId3"/>
        <a:stretch>
          <a:fillRect/>
        </a:stretch>
      </xdr:blipFill>
      <xdr:spPr>
        <a:xfrm>
          <a:off x="12383645" y="166557"/>
          <a:ext cx="429932" cy="345532"/>
        </a:xfrm>
        <a:prstGeom prst="rect">
          <a:avLst/>
        </a:prstGeom>
      </xdr:spPr>
    </xdr:pic>
    <xdr:clientData/>
  </xdr:twoCellAnchor>
  <xdr:twoCellAnchor editAs="oneCell">
    <xdr:from>
      <xdr:col>1</xdr:col>
      <xdr:colOff>0</xdr:colOff>
      <xdr:row>1</xdr:row>
      <xdr:rowOff>0</xdr:rowOff>
    </xdr:from>
    <xdr:to>
      <xdr:col>1</xdr:col>
      <xdr:colOff>1918068</xdr:colOff>
      <xdr:row>2</xdr:row>
      <xdr:rowOff>6350</xdr:rowOff>
    </xdr:to>
    <xdr:pic>
      <xdr:nvPicPr>
        <xdr:cNvPr id="3" name="Danske_Bank_Logo">
          <a:extLst>
            <a:ext uri="{FF2B5EF4-FFF2-40B4-BE49-F238E27FC236}">
              <a16:creationId xmlns:a16="http://schemas.microsoft.com/office/drawing/2014/main" id="{8FBDACEA-CF52-425F-A2D7-62FD54EC12F7}"/>
            </a:ext>
          </a:extLst>
        </xdr:cNvPr>
        <xdr:cNvPicPr>
          <a:picLocks noChangeAspect="1"/>
        </xdr:cNvPicPr>
      </xdr:nvPicPr>
      <xdr:blipFill>
        <a:blip xmlns:r="http://schemas.openxmlformats.org/officeDocument/2006/relationships" r:embed="rId4"/>
        <a:stretch>
          <a:fillRect/>
        </a:stretch>
      </xdr:blipFill>
      <xdr:spPr>
        <a:xfrm>
          <a:off x="311150" y="171450"/>
          <a:ext cx="1918068" cy="1905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7</xdr:col>
      <xdr:colOff>0</xdr:colOff>
      <xdr:row>0</xdr:row>
      <xdr:rowOff>76200</xdr:rowOff>
    </xdr:from>
    <xdr:to>
      <xdr:col>7</xdr:col>
      <xdr:colOff>0</xdr:colOff>
      <xdr:row>2</xdr:row>
      <xdr:rowOff>164250</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spect="1" noEditPoints="1"/>
        </xdr:cNvSpPr>
      </xdr:nvSpPr>
      <xdr:spPr bwMode="auto">
        <a:xfrm>
          <a:off x="12477750" y="76200"/>
          <a:ext cx="426774" cy="450000"/>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xdr:from>
      <xdr:col>7</xdr:col>
      <xdr:colOff>0</xdr:colOff>
      <xdr:row>1</xdr:row>
      <xdr:rowOff>0</xdr:rowOff>
    </xdr:from>
    <xdr:to>
      <xdr:col>8</xdr:col>
      <xdr:colOff>136322</xdr:colOff>
      <xdr:row>3</xdr:row>
      <xdr:rowOff>3956</xdr:rowOff>
    </xdr:to>
    <xdr:sp macro="" textlink="">
      <xdr:nvSpPr>
        <xdr:cNvPr id="5" name="Home">
          <a:hlinkClick xmlns:r="http://schemas.openxmlformats.org/officeDocument/2006/relationships" r:id="rId2"/>
          <a:extLst>
            <a:ext uri="{FF2B5EF4-FFF2-40B4-BE49-F238E27FC236}">
              <a16:creationId xmlns:a16="http://schemas.microsoft.com/office/drawing/2014/main" id="{636CBACE-37C8-49B1-A8BF-2B50E75A1D06}"/>
            </a:ext>
          </a:extLst>
        </xdr:cNvPr>
        <xdr:cNvSpPr>
          <a:spLocks noChangeAspect="1" noEditPoints="1"/>
        </xdr:cNvSpPr>
      </xdr:nvSpPr>
      <xdr:spPr bwMode="auto">
        <a:xfrm>
          <a:off x="119348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4234</xdr:rowOff>
    </xdr:to>
    <xdr:pic>
      <xdr:nvPicPr>
        <xdr:cNvPr id="3" name="Danske_Bank_Logo">
          <a:extLst>
            <a:ext uri="{FF2B5EF4-FFF2-40B4-BE49-F238E27FC236}">
              <a16:creationId xmlns:a16="http://schemas.microsoft.com/office/drawing/2014/main" id="{9D802052-66A1-45BD-9FC6-B95D00488EAD}"/>
            </a:ext>
          </a:extLst>
        </xdr:cNvPr>
        <xdr:cNvPicPr>
          <a:picLocks noChangeAspect="1"/>
        </xdr:cNvPicPr>
      </xdr:nvPicPr>
      <xdr:blipFill>
        <a:blip xmlns:r="http://schemas.openxmlformats.org/officeDocument/2006/relationships" r:embed="rId3"/>
        <a:stretch>
          <a:fillRect/>
        </a:stretch>
      </xdr:blipFill>
      <xdr:spPr>
        <a:xfrm>
          <a:off x="313267" y="169333"/>
          <a:ext cx="1918068" cy="190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136322</xdr:colOff>
      <xdr:row>3</xdr:row>
      <xdr:rowOff>3956</xdr:rowOff>
    </xdr:to>
    <xdr:sp macro="" textlink="">
      <xdr:nvSpPr>
        <xdr:cNvPr id="5" name="Home">
          <a:hlinkClick xmlns:r="http://schemas.openxmlformats.org/officeDocument/2006/relationships" r:id="rId1"/>
          <a:extLst>
            <a:ext uri="{FF2B5EF4-FFF2-40B4-BE49-F238E27FC236}">
              <a16:creationId xmlns:a16="http://schemas.microsoft.com/office/drawing/2014/main" id="{E5CC5D5E-A100-409F-9CBA-6C7E39C408C4}"/>
            </a:ext>
          </a:extLst>
        </xdr:cNvPr>
        <xdr:cNvSpPr>
          <a:spLocks noChangeAspect="1" noEditPoints="1"/>
        </xdr:cNvSpPr>
      </xdr:nvSpPr>
      <xdr:spPr bwMode="auto">
        <a:xfrm>
          <a:off x="1183957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3" name="Danske_Bank_Logo">
          <a:extLst>
            <a:ext uri="{FF2B5EF4-FFF2-40B4-BE49-F238E27FC236}">
              <a16:creationId xmlns:a16="http://schemas.microsoft.com/office/drawing/2014/main" id="{E0E73706-6FDD-40F4-925E-E8A275DB392F}"/>
            </a:ext>
          </a:extLst>
        </xdr:cNvPr>
        <xdr:cNvPicPr>
          <a:picLocks noChangeAspect="1"/>
        </xdr:cNvPicPr>
      </xdr:nvPicPr>
      <xdr:blipFill>
        <a:blip xmlns:r="http://schemas.openxmlformats.org/officeDocument/2006/relationships" r:embed="rId2"/>
        <a:stretch>
          <a:fillRect/>
        </a:stretch>
      </xdr:blipFill>
      <xdr:spPr>
        <a:xfrm>
          <a:off x="311150" y="171450"/>
          <a:ext cx="1918068" cy="1905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0</xdr:colOff>
      <xdr:row>1</xdr:row>
      <xdr:rowOff>0</xdr:rowOff>
    </xdr:from>
    <xdr:to>
      <xdr:col>11</xdr:col>
      <xdr:colOff>136322</xdr:colOff>
      <xdr:row>3</xdr:row>
      <xdr:rowOff>3956</xdr:rowOff>
    </xdr:to>
    <xdr:sp macro="" textlink="">
      <xdr:nvSpPr>
        <xdr:cNvPr id="4" name="Home">
          <a:hlinkClick xmlns:r="http://schemas.openxmlformats.org/officeDocument/2006/relationships" r:id="rId1"/>
          <a:extLst>
            <a:ext uri="{FF2B5EF4-FFF2-40B4-BE49-F238E27FC236}">
              <a16:creationId xmlns:a16="http://schemas.microsoft.com/office/drawing/2014/main" id="{4FD2C00F-23C7-4775-94AF-1634FFB55C34}"/>
            </a:ext>
          </a:extLst>
        </xdr:cNvPr>
        <xdr:cNvSpPr>
          <a:spLocks noChangeAspect="1" noEditPoints="1"/>
        </xdr:cNvSpPr>
      </xdr:nvSpPr>
      <xdr:spPr bwMode="auto">
        <a:xfrm>
          <a:off x="15973425"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3" name="Danske_Bank_Logo">
          <a:extLst>
            <a:ext uri="{FF2B5EF4-FFF2-40B4-BE49-F238E27FC236}">
              <a16:creationId xmlns:a16="http://schemas.microsoft.com/office/drawing/2014/main" id="{BF9BD446-8E69-4BB8-BEE0-3EF09057FE39}"/>
            </a:ext>
          </a:extLst>
        </xdr:cNvPr>
        <xdr:cNvPicPr>
          <a:picLocks noChangeAspect="1"/>
        </xdr:cNvPicPr>
      </xdr:nvPicPr>
      <xdr:blipFill>
        <a:blip xmlns:r="http://schemas.openxmlformats.org/officeDocument/2006/relationships" r:embed="rId2"/>
        <a:stretch>
          <a:fillRect/>
        </a:stretch>
      </xdr:blipFill>
      <xdr:spPr>
        <a:xfrm>
          <a:off x="311150" y="171450"/>
          <a:ext cx="1918068" cy="1905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136322</xdr:colOff>
      <xdr:row>3</xdr:row>
      <xdr:rowOff>3956</xdr:rowOff>
    </xdr:to>
    <xdr:sp macro="" textlink="">
      <xdr:nvSpPr>
        <xdr:cNvPr id="3" name="Home">
          <a:hlinkClick xmlns:r="http://schemas.openxmlformats.org/officeDocument/2006/relationships" r:id="rId1"/>
          <a:extLst>
            <a:ext uri="{FF2B5EF4-FFF2-40B4-BE49-F238E27FC236}">
              <a16:creationId xmlns:a16="http://schemas.microsoft.com/office/drawing/2014/main" id="{C30583F6-ECD3-4353-A322-D4CCA525020B}"/>
            </a:ext>
          </a:extLst>
        </xdr:cNvPr>
        <xdr:cNvSpPr>
          <a:spLocks noChangeAspect="1" noEditPoints="1"/>
        </xdr:cNvSpPr>
      </xdr:nvSpPr>
      <xdr:spPr bwMode="auto">
        <a:xfrm>
          <a:off x="10153650" y="180975"/>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2" name="Danske_Bank_Logo">
          <a:extLst>
            <a:ext uri="{FF2B5EF4-FFF2-40B4-BE49-F238E27FC236}">
              <a16:creationId xmlns:a16="http://schemas.microsoft.com/office/drawing/2014/main" id="{C4117538-7274-41B4-BE37-D93D1D5AC58C}"/>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1</xdr:row>
      <xdr:rowOff>0</xdr:rowOff>
    </xdr:from>
    <xdr:to>
      <xdr:col>7</xdr:col>
      <xdr:colOff>431597</xdr:colOff>
      <xdr:row>2</xdr:row>
      <xdr:rowOff>184931</xdr:rowOff>
    </xdr:to>
    <xdr:sp macro="" textlink="">
      <xdr:nvSpPr>
        <xdr:cNvPr id="4" name="Home">
          <a:hlinkClick xmlns:r="http://schemas.openxmlformats.org/officeDocument/2006/relationships" r:id="rId1"/>
          <a:extLst>
            <a:ext uri="{FF2B5EF4-FFF2-40B4-BE49-F238E27FC236}">
              <a16:creationId xmlns:a16="http://schemas.microsoft.com/office/drawing/2014/main" id="{32DE50B5-1097-49CA-98F4-63A85C49BDA5}"/>
            </a:ext>
          </a:extLst>
        </xdr:cNvPr>
        <xdr:cNvSpPr>
          <a:spLocks noChangeAspect="1" noEditPoints="1"/>
        </xdr:cNvSpPr>
      </xdr:nvSpPr>
      <xdr:spPr bwMode="auto">
        <a:xfrm>
          <a:off x="19021425" y="190500"/>
          <a:ext cx="431597" cy="37543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1918068</xdr:colOff>
      <xdr:row>2</xdr:row>
      <xdr:rowOff>6350</xdr:rowOff>
    </xdr:to>
    <xdr:pic>
      <xdr:nvPicPr>
        <xdr:cNvPr id="3" name="Danske_Bank_Logo">
          <a:extLst>
            <a:ext uri="{FF2B5EF4-FFF2-40B4-BE49-F238E27FC236}">
              <a16:creationId xmlns:a16="http://schemas.microsoft.com/office/drawing/2014/main" id="{CC64482E-76FA-413C-9213-2C1A2161A5C7}"/>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H2063\AppData\Local\Microsoft\Windows\INetCache\Content.Outlook\IR7OMSMX\2024%20Sustainability%20factbook_own%20operations.xlsx" TargetMode="External"/><Relationship Id="rId1" Type="http://schemas.openxmlformats.org/officeDocument/2006/relationships/externalLinkPath" Target="file:///C:\Users\BH2063\AppData\Local\Microsoft\Windows\INetCache\Content.Outlook\IR7OMSMX\2024%20Sustainability%20factbook_own%20operatio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akdown of baseline changes"/>
      <sheetName val="Energy consumption"/>
      <sheetName val="Electricity consumption"/>
      <sheetName val="Heat consumption"/>
      <sheetName val="Road transport"/>
      <sheetName val="Air trasport"/>
      <sheetName val="Paper consumption"/>
      <sheetName val="Carbon neutralisation"/>
      <sheetName val="breakdown of direct &amp; indirect"/>
      <sheetName val="Other consumption"/>
    </sheetNames>
    <sheetDataSet>
      <sheetData sheetId="0"/>
      <sheetData sheetId="1">
        <row r="10">
          <cell r="C10">
            <v>465216</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Custom 1">
      <a:dk1>
        <a:srgbClr val="002346"/>
      </a:dk1>
      <a:lt1>
        <a:sysClr val="window" lastClr="FFFFFF"/>
      </a:lt1>
      <a:dk2>
        <a:srgbClr val="002346"/>
      </a:dk2>
      <a:lt2>
        <a:srgbClr val="EBEBE6"/>
      </a:lt2>
      <a:accent1>
        <a:srgbClr val="003778"/>
      </a:accent1>
      <a:accent2>
        <a:srgbClr val="4673C3"/>
      </a:accent2>
      <a:accent3>
        <a:srgbClr val="87AAE1"/>
      </a:accent3>
      <a:accent4>
        <a:srgbClr val="B9C8E6"/>
      </a:accent4>
      <a:accent5>
        <a:srgbClr val="734B1E"/>
      </a:accent5>
      <a:accent6>
        <a:srgbClr val="B48C41"/>
      </a:accent6>
      <a:hlink>
        <a:srgbClr val="0069FA"/>
      </a:hlink>
      <a:folHlink>
        <a:srgbClr val="4673C3"/>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ym.fi/sv/byggande-och-markanvandning" TargetMode="External"/><Relationship Id="rId13" Type="http://schemas.openxmlformats.org/officeDocument/2006/relationships/hyperlink" Target="https://www.trafikstyrelsen.dk/" TargetMode="External"/><Relationship Id="rId3" Type="http://schemas.openxmlformats.org/officeDocument/2006/relationships/hyperlink" Target="https://www.boverket.se/en/start/building-in-sweden/" TargetMode="External"/><Relationship Id="rId7" Type="http://schemas.openxmlformats.org/officeDocument/2006/relationships/hyperlink" Target="https://www.bsf.dk/" TargetMode="External"/><Relationship Id="rId12" Type="http://schemas.openxmlformats.org/officeDocument/2006/relationships/hyperlink" Target="https://ym.fi/rakentaminen-ja-maankaytto" TargetMode="External"/><Relationship Id="rId2" Type="http://schemas.openxmlformats.org/officeDocument/2006/relationships/hyperlink" Target="https://www.boverket.se/sv/PBL-kunskapsbanken/Allmant-om-PBL/" TargetMode="External"/><Relationship Id="rId1" Type="http://schemas.openxmlformats.org/officeDocument/2006/relationships/hyperlink" Target="https://www.norden.org/en/info-norden?country=1329&amp;form_build_id=form-o7Klmx0qPnOYH1c6MfGi3BhY4zXfehP6Ut8fKn761AU&amp;form_id=hn_topics_form_landing" TargetMode="External"/><Relationship Id="rId6" Type="http://schemas.openxmlformats.org/officeDocument/2006/relationships/hyperlink" Target="https://en.bygst.dk/" TargetMode="External"/><Relationship Id="rId11" Type="http://schemas.openxmlformats.org/officeDocument/2006/relationships/hyperlink" Target="https://dibk.no/regelverk/" TargetMode="External"/><Relationship Id="rId5" Type="http://schemas.openxmlformats.org/officeDocument/2006/relationships/hyperlink" Target="https://bygst.dk/" TargetMode="External"/><Relationship Id="rId15" Type="http://schemas.openxmlformats.org/officeDocument/2006/relationships/drawing" Target="../drawings/drawing4.xml"/><Relationship Id="rId10" Type="http://schemas.openxmlformats.org/officeDocument/2006/relationships/hyperlink" Target="https://dibk.no/" TargetMode="External"/><Relationship Id="rId4" Type="http://schemas.openxmlformats.org/officeDocument/2006/relationships/hyperlink" Target="https://en.trafikstyrelsen.dk/" TargetMode="External"/><Relationship Id="rId9" Type="http://schemas.openxmlformats.org/officeDocument/2006/relationships/hyperlink" Target="https://ym.fi/en/building-and-land-use"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danskebank.com/investor-relations/reports" TargetMode="External"/><Relationship Id="rId7" Type="http://schemas.openxmlformats.org/officeDocument/2006/relationships/printerSettings" Target="../printerSettings/printerSettings5.bin"/><Relationship Id="rId2" Type="http://schemas.openxmlformats.org/officeDocument/2006/relationships/hyperlink" Target="https://danskebank.com/investor-relations/regulation" TargetMode="External"/><Relationship Id="rId1" Type="http://schemas.openxmlformats.org/officeDocument/2006/relationships/hyperlink" Target="https://danskebank.com/investor-relations" TargetMode="External"/><Relationship Id="rId6" Type="http://schemas.openxmlformats.org/officeDocument/2006/relationships/hyperlink" Target="https://danskebank.com/-/media/danske-bank-com/file-cloud/2022/9/whistleblowing-policy.pdf?rev=cb664025686f4589b50acddd08f26f93&amp;hash=2D0CC5D278BCCA16B7B4688BE47E0257" TargetMode="External"/><Relationship Id="rId5" Type="http://schemas.openxmlformats.org/officeDocument/2006/relationships/hyperlink" Target="https://danskebank.com/investor-relations/reports" TargetMode="External"/><Relationship Id="rId4" Type="http://schemas.openxmlformats.org/officeDocument/2006/relationships/hyperlink" Target="https://danskebank.com/investor-relations/report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danskebank.com/sustainability/publications-and-policie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registry.verra.org/app/projectDetail/VCS/1769" TargetMode="External"/><Relationship Id="rId13" Type="http://schemas.openxmlformats.org/officeDocument/2006/relationships/hyperlink" Target="https://registry.verra.org/app/search/VCS?programType=ISSUANCE&amp;exactResId=1740" TargetMode="External"/><Relationship Id="rId18" Type="http://schemas.openxmlformats.org/officeDocument/2006/relationships/hyperlink" Target="https://platform.carbonfuture.earth/balancer/portfolios/view/ab2c02c7-b298-47aa-92fc-66fa0c919859" TargetMode="External"/><Relationship Id="rId26" Type="http://schemas.openxmlformats.org/officeDocument/2006/relationships/hyperlink" Target="https://platform.carbonfuture.earth/balancer/portfolios/view/739f9eb2-7253-44a6-b62a-751d46cc4540" TargetMode="External"/><Relationship Id="rId3" Type="http://schemas.openxmlformats.org/officeDocument/2006/relationships/hyperlink" Target="https://www.southpole.com/projects/restoration-of-degraded-lands-in-jaguar-corridors-colombia" TargetMode="External"/><Relationship Id="rId21" Type="http://schemas.openxmlformats.org/officeDocument/2006/relationships/hyperlink" Target="https://platform.carbonfuture.earth/balancer/climate-credit/view/07fbec3c-6c58-4435-9be8-d2a06d306c26" TargetMode="External"/><Relationship Id="rId7" Type="http://schemas.openxmlformats.org/officeDocument/2006/relationships/hyperlink" Target="https://registry.verra.org/app/projectDetail/VCS/1740" TargetMode="External"/><Relationship Id="rId12" Type="http://schemas.openxmlformats.org/officeDocument/2006/relationships/hyperlink" Target="https://platform.carbonfuture.earth/balancer/portfolios/view/79afec0d-a3a7-41f1-8902-ddd432364170" TargetMode="External"/><Relationship Id="rId17" Type="http://schemas.openxmlformats.org/officeDocument/2006/relationships/hyperlink" Target="https://www.southpole.com/projects/forest-restoration-with-teak" TargetMode="External"/><Relationship Id="rId25" Type="http://schemas.openxmlformats.org/officeDocument/2006/relationships/hyperlink" Target="https://platform.carbonfuture.earth/balancer/climate-credit/view/c10756bf-06c6-481f-ab8f-926c0f81ff40" TargetMode="External"/><Relationship Id="rId2" Type="http://schemas.openxmlformats.org/officeDocument/2006/relationships/hyperlink" Target="https://registry.goldstandard.org/credit-blocks/details/148210" TargetMode="External"/><Relationship Id="rId16" Type="http://schemas.openxmlformats.org/officeDocument/2006/relationships/hyperlink" Target="https://www.southpole.com/en/projects/linshu-wastewater-to-energy" TargetMode="External"/><Relationship Id="rId20" Type="http://schemas.openxmlformats.org/officeDocument/2006/relationships/hyperlink" Target="https://www.southpole.com/projects/forest-restoration-with-teak" TargetMode="External"/><Relationship Id="rId29" Type="http://schemas.openxmlformats.org/officeDocument/2006/relationships/drawing" Target="../drawings/drawing16.xml"/><Relationship Id="rId1" Type="http://schemas.openxmlformats.org/officeDocument/2006/relationships/hyperlink" Target="https://registry.goldstandard.org/projects/details/686" TargetMode="External"/><Relationship Id="rId6" Type="http://schemas.openxmlformats.org/officeDocument/2006/relationships/hyperlink" Target="https://registry.verra.org/app/projectDetail/VCS/2402" TargetMode="External"/><Relationship Id="rId11" Type="http://schemas.openxmlformats.org/officeDocument/2006/relationships/hyperlink" Target="https://platform.carbonfuture.earth/balancer/portfolios/view/318ac738-6f80-4b2e-a4bd-2f7967a0e35e" TargetMode="External"/><Relationship Id="rId24" Type="http://schemas.openxmlformats.org/officeDocument/2006/relationships/hyperlink" Target="https://platform.carbonfuture.earth/balancer/portfolios/view/71145495-c12b-4bec-9b58-4af0fc984f5a" TargetMode="External"/><Relationship Id="rId5" Type="http://schemas.openxmlformats.org/officeDocument/2006/relationships/hyperlink" Target="https://platform.carbonfuture.earth/balancer/portfolios/view/main/79afec0d-a3a7-41f1-8902-ddd432364170" TargetMode="External"/><Relationship Id="rId15" Type="http://schemas.openxmlformats.org/officeDocument/2006/relationships/hyperlink" Target="https://www.southpole.com/en/projects/linshu-wastewater-to-energy" TargetMode="External"/><Relationship Id="rId23" Type="http://schemas.openxmlformats.org/officeDocument/2006/relationships/hyperlink" Target="https://registry.verra.org/app/projectDetail/VCS/2402" TargetMode="External"/><Relationship Id="rId28" Type="http://schemas.openxmlformats.org/officeDocument/2006/relationships/printerSettings" Target="../printerSettings/printerSettings16.bin"/><Relationship Id="rId10" Type="http://schemas.openxmlformats.org/officeDocument/2006/relationships/hyperlink" Target="https://platform.carbonfuture.earth/balancer/climate-credit/view/6ffaa4ea-a627-41d5-9c8f-b5f9960cecd3" TargetMode="External"/><Relationship Id="rId19" Type="http://schemas.openxmlformats.org/officeDocument/2006/relationships/hyperlink" Target="https://www.southpole.com/en/projects/linshu-wastewater-to-energy" TargetMode="External"/><Relationship Id="rId4" Type="http://schemas.openxmlformats.org/officeDocument/2006/relationships/hyperlink" Target="https://www.southpole.com/projects/forest-restoration-with-teak" TargetMode="External"/><Relationship Id="rId9" Type="http://schemas.openxmlformats.org/officeDocument/2006/relationships/hyperlink" Target="https://urldefense.com/v3/__https:/platform.carbonfuture.earth/balancer/climate-credit/view/6f7bac09-4d8c-4920-bd48-36f337b56b4b__;!!F_S_FTKmJFE!xPrSS-zVoD-k6qba9Xd4XFClMGVq_Ray0I9Fzy7MtV0BBOvClHKcdYJvwrOaG7-5-SjO6R3mfOdVPkHncyQ$" TargetMode="External"/><Relationship Id="rId14" Type="http://schemas.openxmlformats.org/officeDocument/2006/relationships/hyperlink" Target="https://registry.verra.org/app/search/VCS?programType=ISSUANCE&amp;exactResId=2402" TargetMode="External"/><Relationship Id="rId22" Type="http://schemas.openxmlformats.org/officeDocument/2006/relationships/hyperlink" Target="https://registry.verra.org/app/projectDetail/VCS/1740" TargetMode="External"/><Relationship Id="rId27" Type="http://schemas.openxmlformats.org/officeDocument/2006/relationships/hyperlink" Target="https://platform.carbonfuture.earth/balancer/climate-credit/view/26fc9684-f807-439d-8aca-0f62702d0a2e"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hyperlink" Target="http://www.bao.se/" TargetMode="External"/><Relationship Id="rId7" Type="http://schemas.openxmlformats.org/officeDocument/2006/relationships/hyperlink" Target="https://www.finansnorge.no/" TargetMode="External"/><Relationship Id="rId2" Type="http://schemas.openxmlformats.org/officeDocument/2006/relationships/hyperlink" Target="http://www.saco.se/" TargetMode="External"/><Relationship Id="rId1" Type="http://schemas.openxmlformats.org/officeDocument/2006/relationships/hyperlink" Target="http://www.finansforbundet.se/" TargetMode="External"/><Relationship Id="rId6" Type="http://schemas.openxmlformats.org/officeDocument/2006/relationships/hyperlink" Target="http://www.finansforbundet.dk/dk/" TargetMode="External"/><Relationship Id="rId5" Type="http://schemas.openxmlformats.org/officeDocument/2006/relationships/hyperlink" Target="https://www.finansforbundet.dk/dk/dine-rettigheder/overenskomster/" TargetMode="External"/><Relationship Id="rId4" Type="http://schemas.openxmlformats.org/officeDocument/2006/relationships/hyperlink" Target="http://www.fanet.dk/" TargetMode="External"/><Relationship Id="rId9"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vdi.lrv.lt/en/?lang=en" TargetMode="External"/><Relationship Id="rId1" Type="http://schemas.openxmlformats.org/officeDocument/2006/relationships/hyperlink" Target="https://bm.dk/the-ministry-of-employment/" TargetMode="External"/><Relationship Id="rId4"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hyperlink" Target="https://danskebank.com/-/media/danske-bank-com/pdf/supplier-code-of-conduct/danske-bank-supplier-code-of-conduct-2023-en.pdf?rev=19abfcfe5c54442c8eb308affaf4bd92&amp;hash=8F3DEBF6A8E19B2A6C1E76357745FD5F" TargetMode="External"/><Relationship Id="rId13" Type="http://schemas.openxmlformats.org/officeDocument/2006/relationships/drawing" Target="../drawings/drawing28.xml"/><Relationship Id="rId3" Type="http://schemas.openxmlformats.org/officeDocument/2006/relationships/hyperlink" Target="https://danskebank.com/-/media/danske-bank-com/file-cloud/2017/2/diversity-equity-and-inclusion-policy.pdf?rev=7518d3b6bbb84581add8d3be89e24a02https://danskebank.com/-/media/danske-bank-com/file-cloud/2017/2/diversity-equity-and-inclusion-policy.pdf?rev=7518d3b6bbb84581add8d3be89e24a02https://danskebank.com/-/media/danske-bank-com/file-cloud/2017/2/diversity-equity-and-inclusion-policy.pdf?rev=7518d3b6bbb84581add8d3be89e24a02" TargetMode="External"/><Relationship Id="rId7" Type="http://schemas.openxmlformats.org/officeDocument/2006/relationships/hyperlink" Target="https://danskebank.com/-/media/danske-bank-com/file-cloud/2022/9/whistleblowing-policy.pdf?rev=42490736bab747e9bdb0a88c95173a73" TargetMode="External"/><Relationship Id="rId12" Type="http://schemas.openxmlformats.org/officeDocument/2006/relationships/printerSettings" Target="../printerSettings/printerSettings28.bin"/><Relationship Id="rId2" Type="http://schemas.openxmlformats.org/officeDocument/2006/relationships/hyperlink" Target="https://danskebank.com/-/media/danske-bank-com/file-cloud/2016/1/conflict-of-interest-policy.pdf?rev=14ce9cf0cccd4104abe86da7d3202db7" TargetMode="External"/><Relationship Id="rId1" Type="http://schemas.openxmlformats.org/officeDocument/2006/relationships/hyperlink" Target="https://danskebank.com/-/media/danske-bank-com/file-cloud/2021/2/code-of-conduct-policy.pdf?rev=9b30c510da2c4ec48f663371bee8778f" TargetMode="External"/><Relationship Id="rId6" Type="http://schemas.openxmlformats.org/officeDocument/2006/relationships/hyperlink" Target="https://danskebank.com/-/media/danske-bank-com/file-cloud/2017/4/tax-policy.pdf?rev=f39a813d6098461ab469477a0abee53b" TargetMode="External"/><Relationship Id="rId11" Type="http://schemas.openxmlformats.org/officeDocument/2006/relationships/hyperlink" Target="https://www.google.com/url?sa=t&amp;rct=j&amp;q=&amp;esrc=s&amp;source=web&amp;cd=&amp;ved=2ahUKEwiIntjYqK6KAxWs_rsIHQ8tJkEQFnoECBEQAQ&amp;url=https%3A%2F%2Fdanskebank.com%2F-%2Fmedia%2Fdanske-bank-com%2Ffile-cloud%2F2017%2F11%2Fsustainability-policy.pdf%3Frev%3D3dc8c951aa15401f86e813dcffd4ebb6&amp;usg=AOvVaw0gvPMcNVGGEDZquBUwYUIm&amp;opi=89978449" TargetMode="External"/><Relationship Id="rId5" Type="http://schemas.openxmlformats.org/officeDocument/2006/relationships/hyperlink" Target="https://danskebank.com/-/media/danske-bank-com/file-cloud/2024/9/societal-stakeholder-engagement-policy.pdf?rev=d7bc866cc65f42be9eb1d12a092cbb9e" TargetMode="External"/><Relationship Id="rId10" Type="http://schemas.openxmlformats.org/officeDocument/2006/relationships/hyperlink" Target="https://danskebank.com/-/media/danske-bank-com/file-cloud/2016/10/responsible-investment-policy.pdf?rev=b5299a80f3cc436d87b7f79f2302a251" TargetMode="External"/><Relationship Id="rId4" Type="http://schemas.openxmlformats.org/officeDocument/2006/relationships/hyperlink" Target="https://danskebank.com/-/media/danske-bank-com/file-cloud/2016/3/remuneration-policy-2024.pdf?rev=1aa0587e229f4a79a17cfc75725f2479" TargetMode="External"/><Relationship Id="rId9" Type="http://schemas.openxmlformats.org/officeDocument/2006/relationships/hyperlink" Target="https://danskebank.com/-/media/danske-bank-com/file-cloud/2021/5/financial-crime-policy.pdf?rev=8b29d2aa71dc4ac7ba289b55b61a3f9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pageSetUpPr fitToPage="1"/>
  </sheetPr>
  <dimension ref="A1:E78"/>
  <sheetViews>
    <sheetView showGridLines="0" tabSelected="1" zoomScaleNormal="100" workbookViewId="0">
      <selection activeCell="B8" sqref="B8"/>
    </sheetView>
    <sheetView workbookViewId="1"/>
  </sheetViews>
  <sheetFormatPr defaultColWidth="9.44140625" defaultRowHeight="14.4"/>
  <cols>
    <col min="1" max="1" width="4.44140625" customWidth="1"/>
    <col min="2" max="2" width="110.5546875" style="1" customWidth="1"/>
    <col min="3" max="3" width="7.5546875" customWidth="1"/>
    <col min="4" max="4" width="110.5546875" customWidth="1"/>
  </cols>
  <sheetData>
    <row r="1" spans="1:5" ht="14.4" customHeight="1"/>
    <row r="2" spans="1:5" ht="14.4" customHeight="1"/>
    <row r="3" spans="1:5" ht="14.4" customHeight="1"/>
    <row r="4" spans="1:5" ht="39.9" customHeight="1">
      <c r="B4" s="448" t="s">
        <v>0</v>
      </c>
      <c r="C4" s="448"/>
      <c r="D4" s="448"/>
    </row>
    <row r="5" spans="1:5" s="7" customFormat="1" ht="18.600000000000001" customHeight="1">
      <c r="A5" s="65"/>
      <c r="B5" s="217"/>
      <c r="C5" s="57"/>
      <c r="D5" s="57"/>
    </row>
    <row r="6" spans="1:5" s="7" customFormat="1" ht="18.600000000000001" customHeight="1">
      <c r="A6" s="65"/>
      <c r="B6" s="232" t="s">
        <v>1</v>
      </c>
      <c r="C6" s="56"/>
      <c r="D6" s="359" t="s">
        <v>2</v>
      </c>
    </row>
    <row r="7" spans="1:5" s="7" customFormat="1" ht="18.600000000000001" customHeight="1">
      <c r="A7" s="65"/>
      <c r="B7" s="231" t="s">
        <v>3</v>
      </c>
      <c r="C7" s="56"/>
      <c r="D7" s="231" t="s">
        <v>4</v>
      </c>
    </row>
    <row r="8" spans="1:5" s="7" customFormat="1" ht="18.600000000000001" customHeight="1">
      <c r="A8" s="65"/>
      <c r="B8" s="231" t="s">
        <v>5</v>
      </c>
      <c r="C8" s="56"/>
      <c r="D8" s="231" t="s">
        <v>6</v>
      </c>
    </row>
    <row r="9" spans="1:5" s="7" customFormat="1" ht="18.600000000000001" customHeight="1">
      <c r="A9" s="65"/>
      <c r="B9" s="231" t="s">
        <v>7</v>
      </c>
      <c r="C9" s="57"/>
      <c r="D9" s="231" t="s">
        <v>8</v>
      </c>
    </row>
    <row r="10" spans="1:5" s="7" customFormat="1" ht="18.600000000000001" customHeight="1">
      <c r="A10" s="65"/>
      <c r="B10" s="231" t="s">
        <v>9</v>
      </c>
      <c r="C10" s="57"/>
      <c r="D10" s="231" t="s">
        <v>10</v>
      </c>
    </row>
    <row r="11" spans="1:5" s="7" customFormat="1" ht="18.600000000000001" customHeight="1">
      <c r="A11" s="65"/>
      <c r="B11" s="231" t="s">
        <v>11</v>
      </c>
      <c r="C11" s="57"/>
      <c r="D11" s="231" t="s">
        <v>12</v>
      </c>
    </row>
    <row r="12" spans="1:5" s="7" customFormat="1" ht="18.600000000000001" customHeight="1">
      <c r="A12" s="65"/>
      <c r="B12" s="57"/>
      <c r="C12" s="57"/>
      <c r="D12" s="231" t="s">
        <v>13</v>
      </c>
    </row>
    <row r="13" spans="1:5" s="7" customFormat="1" ht="18.600000000000001" customHeight="1">
      <c r="A13" s="65"/>
      <c r="B13" s="233" t="s">
        <v>14</v>
      </c>
      <c r="C13" s="57"/>
      <c r="D13" s="231" t="s">
        <v>15</v>
      </c>
    </row>
    <row r="14" spans="1:5" s="7" customFormat="1" ht="18.600000000000001" customHeight="1">
      <c r="A14" s="65"/>
      <c r="B14" s="231" t="s">
        <v>16</v>
      </c>
      <c r="C14" s="57"/>
      <c r="D14" s="57"/>
    </row>
    <row r="15" spans="1:5" s="7" customFormat="1" ht="18.600000000000001" customHeight="1">
      <c r="A15" s="65"/>
      <c r="B15" s="231" t="s">
        <v>17</v>
      </c>
      <c r="C15" s="57"/>
      <c r="D15" s="236" t="s">
        <v>18</v>
      </c>
      <c r="E15" s="8"/>
    </row>
    <row r="16" spans="1:5" s="7" customFormat="1" ht="18.600000000000001" customHeight="1">
      <c r="A16" s="65"/>
      <c r="B16" s="59"/>
      <c r="C16" s="57"/>
      <c r="D16" s="231" t="s">
        <v>19</v>
      </c>
      <c r="E16" s="8"/>
    </row>
    <row r="17" spans="1:5" ht="18.600000000000001" customHeight="1">
      <c r="A17" s="158"/>
      <c r="B17" s="235" t="s">
        <v>20</v>
      </c>
      <c r="C17" s="57"/>
      <c r="D17" s="231" t="s">
        <v>21</v>
      </c>
      <c r="E17" s="8"/>
    </row>
    <row r="18" spans="1:5" ht="18.600000000000001" customHeight="1">
      <c r="A18" s="158"/>
      <c r="B18" s="234" t="s">
        <v>22</v>
      </c>
      <c r="C18" s="58"/>
      <c r="D18" s="231" t="s">
        <v>23</v>
      </c>
      <c r="E18" s="7"/>
    </row>
    <row r="19" spans="1:5" ht="18.600000000000001" customHeight="1">
      <c r="A19" s="158"/>
      <c r="B19" s="231" t="s">
        <v>24</v>
      </c>
      <c r="C19" s="58"/>
      <c r="D19" s="61"/>
      <c r="E19" s="7"/>
    </row>
    <row r="20" spans="1:5" ht="18.600000000000001" customHeight="1">
      <c r="A20" s="158"/>
      <c r="B20" s="231" t="s">
        <v>25</v>
      </c>
      <c r="C20" s="58"/>
      <c r="D20" s="61"/>
      <c r="E20" s="7"/>
    </row>
    <row r="21" spans="1:5" ht="18.600000000000001" customHeight="1">
      <c r="A21" s="158"/>
      <c r="B21" s="231" t="s">
        <v>26</v>
      </c>
      <c r="C21" s="58"/>
      <c r="D21" s="61"/>
      <c r="E21" s="2"/>
    </row>
    <row r="22" spans="1:5" ht="18.600000000000001" customHeight="1">
      <c r="A22" s="158"/>
      <c r="B22" s="231" t="s">
        <v>27</v>
      </c>
      <c r="C22" s="58"/>
      <c r="D22" s="61"/>
      <c r="E22" s="2"/>
    </row>
    <row r="23" spans="1:5" ht="18.600000000000001" customHeight="1">
      <c r="A23" s="158"/>
      <c r="B23" s="231" t="s">
        <v>28</v>
      </c>
      <c r="C23" s="58"/>
      <c r="D23" s="61"/>
      <c r="E23" s="2"/>
    </row>
    <row r="24" spans="1:5" ht="18.600000000000001" customHeight="1">
      <c r="A24" s="158"/>
      <c r="B24" s="231" t="s">
        <v>29</v>
      </c>
      <c r="C24" s="58"/>
      <c r="D24" s="61"/>
      <c r="E24" s="2"/>
    </row>
    <row r="25" spans="1:5" ht="18.600000000000001" customHeight="1">
      <c r="A25" s="158"/>
      <c r="B25" s="231" t="s">
        <v>30</v>
      </c>
      <c r="C25" s="58"/>
      <c r="D25" s="61"/>
    </row>
    <row r="26" spans="1:5" ht="18.600000000000001" customHeight="1">
      <c r="A26" s="158"/>
      <c r="B26" s="231" t="s">
        <v>31</v>
      </c>
      <c r="C26" s="58"/>
      <c r="D26" s="61"/>
    </row>
    <row r="27" spans="1:5" ht="18.600000000000001" customHeight="1">
      <c r="A27" s="158"/>
      <c r="B27" s="357" t="s">
        <v>32</v>
      </c>
      <c r="C27" s="58"/>
      <c r="D27" s="61"/>
    </row>
    <row r="28" spans="1:5" ht="18.600000000000001" customHeight="1">
      <c r="A28" s="158"/>
      <c r="B28" s="358"/>
      <c r="C28" s="58"/>
      <c r="D28" s="59"/>
    </row>
    <row r="29" spans="1:5" ht="18.600000000000001" customHeight="1">
      <c r="A29" s="158"/>
      <c r="B29" s="60" t="s">
        <v>33</v>
      </c>
      <c r="C29" s="58"/>
      <c r="D29" s="59"/>
    </row>
    <row r="30" spans="1:5" ht="144" customHeight="1">
      <c r="A30" s="158"/>
      <c r="B30" s="449" t="s">
        <v>34</v>
      </c>
      <c r="C30" s="449"/>
      <c r="D30" s="449"/>
    </row>
    <row r="31" spans="1:5" ht="18.75" customHeight="1">
      <c r="A31" s="158"/>
      <c r="B31" s="439"/>
      <c r="C31" s="439"/>
      <c r="D31" s="439"/>
    </row>
    <row r="32" spans="1:5" ht="18.600000000000001" customHeight="1">
      <c r="A32" s="158"/>
      <c r="B32" s="63" t="s">
        <v>35</v>
      </c>
      <c r="C32" s="62"/>
      <c r="D32" s="62"/>
    </row>
    <row r="33" spans="1:4" ht="58.5" customHeight="1">
      <c r="A33" s="158"/>
      <c r="B33" s="449" t="s">
        <v>36</v>
      </c>
      <c r="C33" s="449"/>
      <c r="D33" s="449"/>
    </row>
    <row r="34" spans="1:4" ht="18">
      <c r="A34" s="158"/>
      <c r="C34" s="58"/>
      <c r="D34" s="61"/>
    </row>
    <row r="35" spans="1:4">
      <c r="A35" s="5"/>
    </row>
    <row r="36" spans="1:4" ht="15" customHeight="1">
      <c r="A36" s="5"/>
      <c r="C36" s="6"/>
    </row>
    <row r="37" spans="1:4" ht="15" customHeight="1">
      <c r="A37" s="5"/>
      <c r="C37" s="6"/>
    </row>
    <row r="38" spans="1:4" ht="15" customHeight="1">
      <c r="A38" s="5"/>
      <c r="C38" s="6"/>
    </row>
    <row r="39" spans="1:4" ht="15" customHeight="1">
      <c r="A39" s="5"/>
      <c r="C39" s="6"/>
    </row>
    <row r="40" spans="1:4" ht="15" customHeight="1">
      <c r="A40" s="5"/>
      <c r="C40" s="6"/>
    </row>
    <row r="41" spans="1:4" ht="15" customHeight="1">
      <c r="A41" s="5"/>
      <c r="C41" s="6"/>
    </row>
    <row r="42" spans="1:4" ht="15" customHeight="1">
      <c r="A42" s="5"/>
      <c r="C42" s="6"/>
    </row>
    <row r="43" spans="1:4" ht="15" customHeight="1">
      <c r="A43" s="5"/>
      <c r="C43" s="6"/>
    </row>
    <row r="44" spans="1:4" ht="15" customHeight="1">
      <c r="A44" s="5"/>
      <c r="B44"/>
      <c r="C44" s="6"/>
    </row>
    <row r="45" spans="1:4" ht="15" customHeight="1">
      <c r="A45" s="5"/>
      <c r="C45" s="6"/>
      <c r="D45" s="10"/>
    </row>
    <row r="46" spans="1:4" ht="15" customHeight="1">
      <c r="A46" s="5"/>
    </row>
    <row r="47" spans="1:4" ht="115.35" customHeight="1">
      <c r="A47" s="5"/>
    </row>
    <row r="48" spans="1:4" ht="15" customHeight="1">
      <c r="A48" s="5"/>
    </row>
    <row r="49" spans="1:3" ht="15" customHeight="1">
      <c r="A49" s="5"/>
    </row>
    <row r="50" spans="1:3" ht="45" customHeight="1">
      <c r="A50" s="5"/>
    </row>
    <row r="51" spans="1:3">
      <c r="A51" s="5"/>
      <c r="C51" s="6"/>
    </row>
    <row r="52" spans="1:3" ht="18.75" customHeight="1">
      <c r="A52" s="5"/>
      <c r="C52" s="6"/>
    </row>
    <row r="53" spans="1:3" ht="18.75" customHeight="1">
      <c r="C53" s="6"/>
    </row>
    <row r="54" spans="1:3" ht="18.75" customHeight="1">
      <c r="C54" s="6"/>
    </row>
    <row r="55" spans="1:3" ht="18.75" customHeight="1">
      <c r="B55" s="4"/>
      <c r="C55" s="6"/>
    </row>
    <row r="56" spans="1:3" ht="18.75" customHeight="1">
      <c r="B56" s="4"/>
    </row>
    <row r="57" spans="1:3" ht="18.75" customHeight="1">
      <c r="B57" s="4"/>
    </row>
    <row r="58" spans="1:3" ht="18.75" customHeight="1">
      <c r="B58" s="4"/>
    </row>
    <row r="59" spans="1:3" ht="18.75" customHeight="1">
      <c r="B59" s="4"/>
    </row>
    <row r="60" spans="1:3" ht="18.75" customHeight="1">
      <c r="B60" s="4"/>
    </row>
    <row r="61" spans="1:3" ht="18.75" customHeight="1">
      <c r="B61" s="4"/>
    </row>
    <row r="62" spans="1:3" ht="18.75" customHeight="1">
      <c r="B62" s="4"/>
    </row>
    <row r="63" spans="1:3" ht="18.75" customHeight="1">
      <c r="B63" s="4"/>
    </row>
    <row r="64" spans="1:3" ht="18.75" customHeight="1">
      <c r="B64" s="4"/>
    </row>
    <row r="65" spans="2:2" ht="18.75" customHeight="1">
      <c r="B65" s="4"/>
    </row>
    <row r="66" spans="2:2" ht="18.75" customHeight="1">
      <c r="B66" s="4"/>
    </row>
    <row r="67" spans="2:2" ht="18.75" customHeight="1">
      <c r="B67" s="4"/>
    </row>
    <row r="68" spans="2:2" ht="18.75" customHeight="1">
      <c r="B68" s="4"/>
    </row>
    <row r="69" spans="2:2" ht="18.75" customHeight="1">
      <c r="B69" s="4"/>
    </row>
    <row r="70" spans="2:2" ht="18.75" customHeight="1">
      <c r="B70" s="4"/>
    </row>
    <row r="71" spans="2:2" ht="18.75" customHeight="1">
      <c r="B71" s="4"/>
    </row>
    <row r="72" spans="2:2" ht="18.75" customHeight="1">
      <c r="B72" s="4"/>
    </row>
    <row r="73" spans="2:2" ht="18.75" customHeight="1">
      <c r="B73" s="4"/>
    </row>
    <row r="74" spans="2:2" ht="18.75" customHeight="1">
      <c r="B74" s="4"/>
    </row>
    <row r="75" spans="2:2" ht="18.75" customHeight="1">
      <c r="B75" s="4"/>
    </row>
    <row r="76" spans="2:2" ht="18.75" customHeight="1">
      <c r="B76" s="4"/>
    </row>
    <row r="77" spans="2:2" ht="18.75" customHeight="1"/>
    <row r="78" spans="2:2" ht="18.75" customHeight="1"/>
  </sheetData>
  <sheetProtection algorithmName="SHA-512" hashValue="s5lcLm6GfEBYkTM6Dt3DpoZMdxqyM/PYbil6YAdVqxC4Bf58fhvnvCu7TtmUkyWc/H4nfq9ixJEqkEmFt288Yg==" saltValue="So6SQ9MEGlEAtMKYftTniw==" spinCount="100000" sheet="1" objects="1" scenarios="1"/>
  <mergeCells count="3">
    <mergeCell ref="B4:D4"/>
    <mergeCell ref="B30:D30"/>
    <mergeCell ref="B33:D33"/>
  </mergeCells>
  <hyperlinks>
    <hyperlink ref="B6" location="'Introduction'!A1" display="Introduction" xr:uid="{FFBA2904-678C-4853-85DA-20788C938162}"/>
    <hyperlink ref="B7" location="'Introduction'!A1" display="Introduction" xr:uid="{13E72267-95E3-4680-A0A8-BC7EE489ED27}"/>
    <hyperlink ref="B9" location="'Nordic societies'!A1" display="Nordic societies" xr:uid="{84316F77-2835-443B-9F0B-E95E8D1DD5E8}"/>
    <hyperlink ref="B8" location="'Change log'!A1" display="Change log" xr:uid="{93995093-43EE-4E8D-B87A-81DFB678D783}"/>
    <hyperlink ref="B10" location="'SASB Index'!A1" display="Sustainability Accounting Standards Board Index (SASB Index)" xr:uid="{6DC00588-E3FF-4408-A193-7A8990B4FD14}"/>
    <hyperlink ref="B11" location="'SFDR PAI Indicators'!A1" display="SFDR mandatory PAI Indicators" xr:uid="{9B9CA309-CA28-4842-893E-69EC8401FB00}"/>
    <hyperlink ref="B14" location="'Sustainable finance'!A1" display="Sustainable finance" xr:uid="{BACDC2CF-08B2-496F-8575-89841825A9A9}"/>
    <hyperlink ref="D10" location="Volunteering!Print_Area" display="Volunteering" xr:uid="{C22D5643-DEA1-43B7-A16D-F2BD577D45E7}"/>
    <hyperlink ref="D11" location="Employees!Print_Area" display="Employees" xr:uid="{2686D777-5C5A-4309-877A-9D65BDB2FE6A}"/>
    <hyperlink ref="D12" location="'Diversity, Equity and Inclusion'!Print_Area" display="Diversity, Equity and Inclusion" xr:uid="{3787F1FE-6E77-404F-AA25-10CDA026FAA3}"/>
    <hyperlink ref="D17" location="Training!Print_Area" display="Training" xr:uid="{DE8FAB4A-883D-4700-806E-0FE1BC1A84E7}"/>
    <hyperlink ref="D7" location="'Collective bargaining'!Print_Area" display="Collective bargaining" xr:uid="{16EB3627-0A71-444A-BAB2-043BA548A8D8}"/>
    <hyperlink ref="D8" location="'Conflict Resolution'!A1" display="Conflict Resolution" xr:uid="{EC7126D1-7830-44C6-819E-C4BF546A7D68}"/>
    <hyperlink ref="D9" location="'Accessible finance'!Print_Area" display="Accessible finance" xr:uid="{99FFCD21-F0DE-436F-93BF-E552D7CDFA6A}"/>
    <hyperlink ref="D13" location="'Health and safety'!Print_Area" display="Health and safety" xr:uid="{16D1DE3B-3154-4753-B664-E11B2F258211}"/>
    <hyperlink ref="B15" location="'Active Ownership'!A1" display="Active Ownership" xr:uid="{3E54ED7D-CDEC-48FB-9E14-0F363F4C72F8}"/>
    <hyperlink ref="D16" location="Management!Print_Area" display="Management" xr:uid="{ECCCF366-C917-428E-A8A7-7E1CB184BAC8}"/>
    <hyperlink ref="D18" location="'Danske Bank Policies'!Print_Area" display="Danske Bank Policies" xr:uid="{71043CC0-4F51-4420-9E10-95A0EAD1EA11}"/>
    <hyperlink ref="B27" location="'Other consumption'!A1" display="Other consumption" xr:uid="{60E9FD2F-33A2-4024-95BB-D65BFBDD32D1}"/>
    <hyperlink ref="B18" location="'Breakdown of baseline changes'!Print_Area" display="Breakdown of baseline changes" xr:uid="{36FA08A3-7D8B-4579-9BAB-7FFA659A50F9}"/>
    <hyperlink ref="B20" location="'Electricity consumption'!A1" display="Electricity consumption" xr:uid="{B0156527-1530-4B17-9F34-9AFF9000F922}"/>
    <hyperlink ref="B26" location="'Breakdown of indirect &amp; direct '!Print_Area" display="Breakdown of indirect &amp; direct CO2e emissions" xr:uid="{A4B83543-39E9-4F6F-8CBE-E094D4BFB8D9}"/>
    <hyperlink ref="B19" location="'Energy consumption'!Print_Area" display="Energy consumption" xr:uid="{B581B56A-C4ED-4109-BAAF-58FFB6ECC455}"/>
    <hyperlink ref="B21" location="'Heat consumption'!Print_Area" display="Heat consumption" xr:uid="{8A8BC7C6-130E-4999-9B20-7501281E0292}"/>
    <hyperlink ref="B22" location="'Road transport'!Print_Area" display="Road transport" xr:uid="{35E5118F-01E5-49C6-B094-E5603A574E74}"/>
    <hyperlink ref="B23" location="'Air transport'!Print_Area" display="Air transport" xr:uid="{F44CBA78-DC88-4884-A357-A8D143606C86}"/>
    <hyperlink ref="B24" location="'Paper consumption'!Print_Area" display="Paper consumption" xr:uid="{3C4FF43B-D01A-473B-AB0F-B4788DCDCFFA}"/>
    <hyperlink ref="B25" location="'Carbon neutralisation'!Print_Area" display="Carbon neutralisation" xr:uid="{23CE3A37-143A-4835-80EA-F2335BB063B0}"/>
  </hyperlinks>
  <pageMargins left="0.7" right="0.7" top="0.75" bottom="0.75" header="0.3" footer="0.3"/>
  <pageSetup scale="4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A05FD-CC2D-4872-99F6-75FC6866CB3A}">
  <sheetPr>
    <tabColor theme="2"/>
    <pageSetUpPr fitToPage="1"/>
  </sheetPr>
  <dimension ref="B1:R43"/>
  <sheetViews>
    <sheetView showGridLines="0" zoomScaleNormal="100" workbookViewId="0"/>
    <sheetView workbookViewId="1"/>
  </sheetViews>
  <sheetFormatPr defaultColWidth="9.44140625" defaultRowHeight="14.4"/>
  <cols>
    <col min="1" max="1" width="4.44140625" customWidth="1"/>
    <col min="2" max="2" width="20.5546875" style="49" customWidth="1"/>
    <col min="3" max="3" width="20.5546875" style="50" customWidth="1"/>
    <col min="4" max="4" width="20.5546875" style="48" customWidth="1"/>
    <col min="5" max="13" width="20.5546875" customWidth="1"/>
  </cols>
  <sheetData>
    <row r="1" spans="2:13" ht="14.4" customHeight="1"/>
    <row r="2" spans="2:13" ht="14.4" customHeight="1"/>
    <row r="3" spans="2:13" ht="14.4" customHeight="1"/>
    <row r="4" spans="2:13" s="9" customFormat="1" ht="33" customHeight="1">
      <c r="B4" s="451" t="s">
        <v>3</v>
      </c>
      <c r="C4" s="451"/>
      <c r="D4" s="451"/>
      <c r="E4" s="451"/>
      <c r="F4" s="451"/>
      <c r="G4" s="451"/>
      <c r="H4" s="451"/>
      <c r="I4" s="451"/>
      <c r="J4" s="451"/>
      <c r="K4" s="451"/>
      <c r="L4" s="451"/>
      <c r="M4" s="451"/>
    </row>
    <row r="6" spans="2:13" ht="221.4" customHeight="1">
      <c r="B6" s="450" t="s">
        <v>37</v>
      </c>
      <c r="C6" s="450"/>
      <c r="D6" s="450"/>
      <c r="E6" s="450"/>
      <c r="F6" s="450"/>
      <c r="G6" s="450"/>
      <c r="H6" s="450"/>
      <c r="I6" s="450"/>
      <c r="J6" s="450"/>
      <c r="K6" s="450"/>
      <c r="L6" s="450"/>
      <c r="M6" s="450"/>
    </row>
    <row r="7" spans="2:13" ht="18.75" customHeight="1">
      <c r="B7" s="432"/>
      <c r="C7" s="432"/>
      <c r="D7" s="432"/>
      <c r="E7" s="432"/>
      <c r="F7" s="432"/>
      <c r="G7" s="432"/>
      <c r="H7" s="432"/>
      <c r="I7" s="432"/>
      <c r="J7" s="432"/>
      <c r="K7" s="432"/>
      <c r="L7" s="432"/>
      <c r="M7" s="432"/>
    </row>
    <row r="8" spans="2:13" ht="18.75" customHeight="1">
      <c r="B8" s="432"/>
      <c r="C8" s="432"/>
      <c r="D8" s="432"/>
      <c r="E8" s="432"/>
      <c r="F8" s="432"/>
      <c r="G8" s="432"/>
      <c r="H8" s="432"/>
      <c r="I8" s="432"/>
      <c r="J8" s="432"/>
      <c r="K8" s="432"/>
      <c r="L8" s="432"/>
      <c r="M8" s="432"/>
    </row>
    <row r="9" spans="2:13" ht="18.75" customHeight="1">
      <c r="B9" s="432"/>
      <c r="C9" s="432"/>
      <c r="D9" s="432"/>
      <c r="E9" s="432"/>
      <c r="F9" s="432"/>
      <c r="G9" s="432"/>
      <c r="H9" s="432"/>
      <c r="I9" s="432"/>
      <c r="J9" s="432"/>
      <c r="K9" s="432"/>
      <c r="L9" s="432"/>
      <c r="M9" s="432"/>
    </row>
    <row r="10" spans="2:13" ht="18.75" customHeight="1">
      <c r="B10" s="432"/>
      <c r="C10" s="432"/>
      <c r="D10" s="432"/>
      <c r="E10" s="432"/>
      <c r="F10" s="432"/>
      <c r="G10" s="432"/>
      <c r="H10" s="432"/>
      <c r="I10" s="432"/>
      <c r="J10" s="432"/>
      <c r="K10" s="432"/>
      <c r="L10" s="432"/>
      <c r="M10" s="432"/>
    </row>
    <row r="11" spans="2:13" ht="18.75" customHeight="1">
      <c r="B11" s="432"/>
      <c r="C11" s="432"/>
      <c r="D11" s="432"/>
      <c r="E11" s="432"/>
      <c r="F11" s="432"/>
      <c r="G11" s="432"/>
      <c r="H11" s="432"/>
      <c r="I11" s="432"/>
      <c r="J11" s="432"/>
      <c r="K11" s="432"/>
      <c r="L11" s="432"/>
      <c r="M11" s="432"/>
    </row>
    <row r="12" spans="2:13" ht="18.75" customHeight="1">
      <c r="B12" s="432"/>
      <c r="C12" s="432"/>
      <c r="D12" s="432"/>
      <c r="E12" s="432"/>
      <c r="F12" s="432"/>
      <c r="G12" s="432"/>
      <c r="H12" s="432"/>
      <c r="I12" s="432"/>
      <c r="J12" s="432"/>
      <c r="K12" s="432"/>
      <c r="L12" s="432"/>
      <c r="M12" s="432"/>
    </row>
    <row r="13" spans="2:13" ht="18.75" customHeight="1">
      <c r="B13" s="432"/>
      <c r="C13" s="432"/>
      <c r="D13" s="432"/>
      <c r="E13" s="432"/>
      <c r="F13" s="432"/>
      <c r="G13" s="432"/>
      <c r="H13" s="432"/>
      <c r="I13" s="432"/>
      <c r="J13" s="432"/>
      <c r="K13" s="432"/>
      <c r="L13" s="432"/>
      <c r="M13" s="432"/>
    </row>
    <row r="14" spans="2:13" ht="18.75" customHeight="1">
      <c r="B14" s="432"/>
      <c r="C14" s="432"/>
      <c r="D14" s="432"/>
      <c r="E14" s="432"/>
      <c r="F14" s="432"/>
      <c r="G14" s="432"/>
      <c r="H14" s="432"/>
      <c r="I14" s="432"/>
      <c r="J14" s="432"/>
      <c r="K14" s="432"/>
      <c r="L14" s="432"/>
      <c r="M14" s="432"/>
    </row>
    <row r="15" spans="2:13" ht="18.75" customHeight="1">
      <c r="B15" s="432"/>
      <c r="C15" s="432"/>
      <c r="D15" s="432"/>
      <c r="E15" s="432"/>
      <c r="F15" s="432"/>
      <c r="G15" s="432"/>
      <c r="H15" s="432"/>
      <c r="I15" s="432"/>
      <c r="J15" s="432"/>
      <c r="K15" s="432"/>
      <c r="L15" s="432"/>
      <c r="M15" s="432"/>
    </row>
    <row r="16" spans="2:13" ht="18.75" customHeight="1">
      <c r="B16" s="432"/>
      <c r="C16" s="432"/>
      <c r="D16" s="432"/>
      <c r="E16" s="432"/>
      <c r="F16" s="432"/>
      <c r="G16" s="432"/>
      <c r="H16" s="432"/>
      <c r="I16" s="432"/>
      <c r="J16" s="432"/>
      <c r="K16" s="432"/>
      <c r="L16" s="432"/>
      <c r="M16" s="432"/>
    </row>
    <row r="17" spans="2:18" ht="18.75" customHeight="1">
      <c r="B17" s="432"/>
      <c r="C17" s="432"/>
      <c r="D17" s="432"/>
      <c r="E17" s="432"/>
      <c r="F17" s="432"/>
      <c r="G17" s="432"/>
      <c r="H17" s="432"/>
      <c r="I17" s="432"/>
      <c r="J17" s="432"/>
      <c r="K17" s="432"/>
      <c r="L17" s="432"/>
      <c r="M17" s="432"/>
    </row>
    <row r="18" spans="2:18" ht="18.75" customHeight="1">
      <c r="B18" s="432"/>
      <c r="C18" s="432"/>
      <c r="D18" s="432"/>
      <c r="E18" s="432"/>
      <c r="F18" s="432"/>
      <c r="G18" s="432"/>
      <c r="H18" s="432"/>
      <c r="I18" s="432"/>
      <c r="J18" s="432"/>
      <c r="K18" s="432"/>
      <c r="L18" s="432"/>
      <c r="M18" s="432"/>
    </row>
    <row r="19" spans="2:18" ht="18.75" customHeight="1">
      <c r="B19" s="432"/>
      <c r="C19" s="432"/>
      <c r="D19" s="432"/>
      <c r="E19" s="432"/>
      <c r="F19" s="432"/>
      <c r="G19" s="432"/>
      <c r="H19" s="432"/>
      <c r="I19" s="432"/>
      <c r="J19" s="432"/>
      <c r="K19" s="432"/>
      <c r="L19" s="432"/>
      <c r="M19" s="432"/>
    </row>
    <row r="20" spans="2:18" ht="18.75" customHeight="1">
      <c r="B20" s="432"/>
      <c r="C20" s="432"/>
      <c r="D20" s="432"/>
      <c r="E20" s="432"/>
      <c r="F20" s="432"/>
      <c r="G20" s="432"/>
      <c r="H20" s="432"/>
      <c r="I20" s="432"/>
      <c r="J20" s="432"/>
      <c r="K20" s="432"/>
      <c r="L20" s="432"/>
      <c r="M20" s="432"/>
    </row>
    <row r="21" spans="2:18" ht="18.75" customHeight="1">
      <c r="B21" s="432"/>
      <c r="C21" s="432"/>
      <c r="D21" s="432"/>
      <c r="E21" s="432"/>
      <c r="F21" s="432"/>
      <c r="G21" s="432"/>
      <c r="H21" s="432"/>
      <c r="I21" s="432"/>
      <c r="J21" s="432"/>
      <c r="K21" s="432"/>
      <c r="L21" s="432"/>
      <c r="M21" s="432"/>
    </row>
    <row r="22" spans="2:18" ht="18.75" customHeight="1">
      <c r="B22" s="432"/>
      <c r="C22" s="432"/>
      <c r="D22" s="432"/>
      <c r="E22" s="432"/>
      <c r="F22" s="432"/>
      <c r="G22" s="432"/>
      <c r="H22" s="432"/>
      <c r="I22" s="432"/>
      <c r="J22" s="432"/>
      <c r="K22" s="432"/>
      <c r="L22" s="432"/>
      <c r="M22" s="432"/>
    </row>
    <row r="23" spans="2:18" ht="18.75" customHeight="1">
      <c r="B23" s="432"/>
      <c r="C23" s="432"/>
      <c r="D23" s="432"/>
      <c r="E23" s="432"/>
      <c r="F23" s="432"/>
      <c r="G23" s="432"/>
      <c r="H23" s="432"/>
      <c r="I23" s="432"/>
      <c r="J23" s="432"/>
      <c r="K23" s="432"/>
      <c r="L23" s="432"/>
      <c r="M23" s="432"/>
    </row>
    <row r="24" spans="2:18" ht="18.75" customHeight="1">
      <c r="B24" s="432"/>
      <c r="C24" s="432"/>
      <c r="D24" s="432"/>
      <c r="E24" s="432"/>
      <c r="F24" s="432"/>
      <c r="G24" s="432"/>
      <c r="H24" s="432"/>
      <c r="I24" s="432"/>
      <c r="J24" s="432"/>
      <c r="K24" s="432"/>
      <c r="L24" s="432"/>
      <c r="M24" s="432"/>
    </row>
    <row r="25" spans="2:18" ht="18.75" customHeight="1">
      <c r="B25" s="432"/>
      <c r="C25" s="432"/>
      <c r="D25" s="432"/>
      <c r="E25" s="432"/>
      <c r="F25" s="432"/>
      <c r="G25" s="432"/>
      <c r="H25" s="432"/>
      <c r="I25" s="432"/>
      <c r="J25" s="432"/>
      <c r="K25" s="432"/>
      <c r="L25" s="432"/>
      <c r="M25" s="432"/>
      <c r="R25" s="173"/>
    </row>
    <row r="26" spans="2:18" ht="18.75" customHeight="1">
      <c r="B26" s="432"/>
      <c r="C26" s="432"/>
      <c r="D26" s="432"/>
      <c r="E26" s="432"/>
      <c r="F26" s="432"/>
      <c r="G26" s="432"/>
      <c r="H26" s="432"/>
      <c r="I26" s="432"/>
      <c r="J26" s="432"/>
      <c r="K26" s="432"/>
      <c r="L26" s="432"/>
      <c r="M26" s="432"/>
    </row>
    <row r="27" spans="2:18" ht="18.75" customHeight="1">
      <c r="B27" s="432"/>
      <c r="C27" s="432"/>
      <c r="D27" s="432"/>
      <c r="E27" s="432"/>
      <c r="F27" s="432"/>
      <c r="G27" s="432"/>
      <c r="H27" s="432"/>
      <c r="I27" s="432"/>
      <c r="J27" s="432"/>
      <c r="K27" s="432"/>
      <c r="L27" s="432"/>
      <c r="M27" s="432"/>
    </row>
    <row r="28" spans="2:18" ht="18.75" customHeight="1">
      <c r="B28" s="432"/>
      <c r="C28" s="432"/>
      <c r="D28" s="432"/>
      <c r="E28" s="432"/>
      <c r="F28" s="432"/>
      <c r="G28" s="432"/>
      <c r="H28" s="432"/>
      <c r="I28" s="432"/>
      <c r="J28" s="432"/>
      <c r="K28" s="432"/>
      <c r="L28" s="432"/>
      <c r="M28" s="432"/>
    </row>
    <row r="29" spans="2:18" ht="15" customHeight="1">
      <c r="B29" s="432"/>
      <c r="C29" s="432"/>
      <c r="D29" s="432"/>
      <c r="E29" s="432"/>
      <c r="F29" s="432"/>
      <c r="G29" s="432"/>
      <c r="H29" s="432"/>
      <c r="I29" s="432"/>
      <c r="J29" s="432"/>
      <c r="K29" s="432"/>
      <c r="L29" s="432"/>
      <c r="M29" s="432"/>
    </row>
    <row r="30" spans="2:18" ht="15" customHeight="1">
      <c r="B30" s="432"/>
      <c r="C30" s="432"/>
      <c r="D30" s="432"/>
      <c r="E30" s="432"/>
      <c r="F30" s="432"/>
      <c r="G30" s="432"/>
      <c r="H30" s="432"/>
      <c r="I30" s="432"/>
      <c r="J30" s="432"/>
      <c r="K30" s="432"/>
      <c r="L30" s="432"/>
      <c r="M30" s="432"/>
    </row>
    <row r="31" spans="2:18" ht="15" customHeight="1">
      <c r="B31" s="432"/>
      <c r="C31" s="432"/>
      <c r="D31" s="432"/>
      <c r="E31" s="432"/>
      <c r="F31" s="432"/>
      <c r="G31" s="432"/>
      <c r="H31" s="432"/>
      <c r="I31" s="432"/>
      <c r="J31" s="432"/>
      <c r="K31" s="432"/>
      <c r="L31" s="432"/>
      <c r="M31" s="432"/>
    </row>
    <row r="32" spans="2:18" ht="15" customHeight="1">
      <c r="B32" s="432"/>
      <c r="C32" s="432"/>
      <c r="D32" s="432"/>
      <c r="E32" s="432"/>
      <c r="F32" s="432"/>
      <c r="G32" s="432"/>
      <c r="H32" s="432"/>
      <c r="I32" s="432"/>
      <c r="J32" s="432"/>
      <c r="K32" s="432"/>
      <c r="L32" s="432"/>
      <c r="M32" s="432"/>
    </row>
    <row r="33" spans="2:13" ht="15" customHeight="1">
      <c r="B33" s="432"/>
      <c r="C33" s="432"/>
      <c r="D33" s="432"/>
      <c r="E33" s="432"/>
      <c r="F33" s="432"/>
      <c r="G33" s="432"/>
      <c r="H33" s="432"/>
      <c r="I33" s="432"/>
      <c r="J33" s="432"/>
      <c r="K33" s="432"/>
      <c r="L33" s="432"/>
      <c r="M33" s="432"/>
    </row>
    <row r="34" spans="2:13" ht="15" customHeight="1">
      <c r="B34" s="432"/>
      <c r="C34" s="432"/>
      <c r="D34" s="432"/>
      <c r="E34" s="432"/>
      <c r="F34" s="432"/>
      <c r="G34" s="432"/>
      <c r="H34" s="432"/>
      <c r="I34" s="432"/>
      <c r="J34" s="432"/>
      <c r="K34" s="432"/>
      <c r="L34" s="432"/>
      <c r="M34" s="432"/>
    </row>
    <row r="35" spans="2:13" ht="15" customHeight="1">
      <c r="B35" s="432"/>
      <c r="C35" s="432"/>
      <c r="D35" s="432"/>
      <c r="E35" s="432"/>
      <c r="F35" s="432"/>
      <c r="G35" s="432"/>
      <c r="H35" s="432"/>
      <c r="I35" s="432"/>
      <c r="J35" s="432"/>
      <c r="K35" s="432"/>
      <c r="L35" s="432"/>
      <c r="M35" s="432"/>
    </row>
    <row r="36" spans="2:13" ht="14.4" customHeight="1">
      <c r="B36" s="432"/>
      <c r="C36" s="432"/>
      <c r="D36" s="432"/>
      <c r="E36" s="432"/>
      <c r="F36" s="432"/>
      <c r="G36" s="432"/>
      <c r="H36" s="432"/>
      <c r="I36" s="432"/>
      <c r="J36" s="432"/>
      <c r="K36" s="432"/>
      <c r="L36" s="432"/>
      <c r="M36" s="432"/>
    </row>
    <row r="37" spans="2:13" ht="14.4" customHeight="1">
      <c r="B37" s="432"/>
      <c r="C37" s="432"/>
      <c r="D37" s="432"/>
      <c r="E37" s="432"/>
      <c r="F37" s="432"/>
      <c r="G37" s="432"/>
      <c r="H37" s="432"/>
      <c r="I37" s="432"/>
      <c r="J37" s="432"/>
      <c r="K37" s="432"/>
      <c r="L37" s="432"/>
      <c r="M37" s="432"/>
    </row>
    <row r="38" spans="2:13" ht="14.4" customHeight="1">
      <c r="B38" s="432"/>
      <c r="C38" s="432"/>
      <c r="D38" s="432"/>
      <c r="E38" s="432"/>
      <c r="F38" s="432"/>
      <c r="G38" s="432"/>
      <c r="H38" s="432"/>
      <c r="I38" s="432"/>
      <c r="J38" s="432"/>
      <c r="K38" s="432"/>
      <c r="L38" s="432"/>
      <c r="M38" s="432"/>
    </row>
    <row r="39" spans="2:13" ht="14.4" customHeight="1">
      <c r="B39" s="432"/>
      <c r="C39" s="432"/>
      <c r="D39" s="432"/>
      <c r="E39" s="432"/>
      <c r="F39" s="432"/>
      <c r="G39" s="432"/>
      <c r="H39" s="432"/>
      <c r="I39" s="432"/>
      <c r="J39" s="432"/>
      <c r="K39" s="432"/>
      <c r="L39" s="432"/>
      <c r="M39" s="432"/>
    </row>
    <row r="40" spans="2:13" ht="14.4" customHeight="1">
      <c r="B40" s="432"/>
      <c r="C40" s="432"/>
      <c r="D40" s="432"/>
      <c r="E40" s="432"/>
      <c r="F40" s="432"/>
      <c r="G40" s="432"/>
      <c r="H40" s="432"/>
      <c r="I40" s="432"/>
      <c r="J40" s="432"/>
      <c r="K40" s="432"/>
      <c r="L40" s="432"/>
      <c r="M40" s="432"/>
    </row>
    <row r="41" spans="2:13" ht="14.4" customHeight="1">
      <c r="B41" s="432"/>
      <c r="C41" s="432"/>
      <c r="D41" s="432"/>
      <c r="E41" s="432"/>
      <c r="F41" s="432"/>
      <c r="G41" s="432"/>
      <c r="H41" s="432"/>
      <c r="I41" s="432"/>
      <c r="J41" s="432"/>
      <c r="K41" s="432"/>
      <c r="L41" s="432"/>
      <c r="M41" s="432"/>
    </row>
    <row r="42" spans="2:13" ht="14.4" customHeight="1">
      <c r="B42" s="432"/>
      <c r="C42" s="432"/>
      <c r="D42" s="432"/>
      <c r="E42" s="432"/>
      <c r="F42" s="432"/>
      <c r="G42" s="432"/>
      <c r="H42" s="432"/>
      <c r="I42" s="432"/>
      <c r="J42" s="432"/>
      <c r="K42" s="432"/>
      <c r="L42" s="432"/>
      <c r="M42" s="432"/>
    </row>
    <row r="43" spans="2:13" ht="18.75" customHeight="1">
      <c r="B43" s="432"/>
      <c r="C43" s="432"/>
      <c r="D43" s="432"/>
      <c r="E43" s="432"/>
      <c r="F43" s="432"/>
      <c r="G43" s="432"/>
      <c r="H43" s="432"/>
      <c r="I43" s="432"/>
      <c r="J43" s="432"/>
      <c r="K43" s="432"/>
      <c r="L43" s="432"/>
      <c r="M43" s="432"/>
    </row>
  </sheetData>
  <sheetProtection algorithmName="SHA-512" hashValue="7XWRmx1c7EyGSYnzp0URcVnqKEOQEFlD8v3zo4ydl5OVtsZ4rMPkQ4DTraSvEdyCwJ5xE16bUjIWRyWY7gy3pA==" saltValue="m5mz3Cat8kGoPHlR8rp0Aw==" spinCount="100000" sheet="1" objects="1" scenarios="1"/>
  <mergeCells count="2">
    <mergeCell ref="B6:M6"/>
    <mergeCell ref="B4:M4"/>
  </mergeCells>
  <pageMargins left="0.7" right="0.7" top="0.75" bottom="0.75" header="0.3" footer="0.3"/>
  <pageSetup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314D8-C5D2-4E70-8752-1E52705D2D96}">
  <sheetPr>
    <tabColor theme="2"/>
    <pageSetUpPr fitToPage="1"/>
  </sheetPr>
  <dimension ref="A1:O30"/>
  <sheetViews>
    <sheetView showGridLines="0" zoomScaleNormal="100" workbookViewId="0">
      <selection activeCell="C12" sqref="C12"/>
    </sheetView>
    <sheetView tabSelected="1" zoomScale="70" workbookViewId="1">
      <selection activeCell="D7" sqref="D7"/>
    </sheetView>
  </sheetViews>
  <sheetFormatPr defaultColWidth="4.44140625" defaultRowHeight="13.8"/>
  <cols>
    <col min="1" max="1" width="4.44140625" style="18" customWidth="1"/>
    <col min="2" max="2" width="15.5546875" style="36" customWidth="1"/>
    <col min="3" max="4" width="100.5546875" style="36" customWidth="1"/>
    <col min="5" max="5" width="4.5546875" style="18" customWidth="1"/>
    <col min="6" max="12" width="9.44140625" style="18" customWidth="1"/>
    <col min="13" max="13" width="116.5546875" style="18" customWidth="1"/>
    <col min="14" max="14" width="4.44140625" style="18" customWidth="1"/>
    <col min="15" max="16384" width="4.44140625" style="18"/>
  </cols>
  <sheetData>
    <row r="1" spans="1:15" ht="14.4" customHeight="1"/>
    <row r="2" spans="1:15" ht="14.4" customHeight="1"/>
    <row r="3" spans="1:15" ht="14.4" customHeight="1">
      <c r="I3"/>
      <c r="J3"/>
      <c r="K3"/>
      <c r="L3"/>
      <c r="M3"/>
      <c r="N3"/>
      <c r="O3"/>
    </row>
    <row r="4" spans="1:15" s="9" customFormat="1" ht="33">
      <c r="B4" s="451" t="s">
        <v>5</v>
      </c>
      <c r="C4" s="451"/>
      <c r="D4" s="451"/>
      <c r="E4" s="17"/>
      <c r="G4"/>
      <c r="H4"/>
      <c r="I4"/>
      <c r="J4"/>
      <c r="K4"/>
    </row>
    <row r="5" spans="1:15" customFormat="1" ht="18.600000000000001" customHeight="1" thickBot="1">
      <c r="A5" s="61"/>
      <c r="B5" s="59"/>
      <c r="C5" s="59"/>
      <c r="D5" s="59"/>
    </row>
    <row r="6" spans="1:15" customFormat="1" ht="30" customHeight="1" thickTop="1" thickBot="1">
      <c r="A6" s="61"/>
      <c r="B6" s="242" t="s">
        <v>38</v>
      </c>
      <c r="C6" s="242" t="s">
        <v>39</v>
      </c>
      <c r="D6" s="242" t="s">
        <v>40</v>
      </c>
      <c r="E6" s="61"/>
      <c r="F6" s="61"/>
      <c r="G6" s="61"/>
    </row>
    <row r="7" spans="1:15" ht="36.450000000000003" customHeight="1" thickTop="1">
      <c r="A7" s="61"/>
      <c r="B7" s="241" t="s">
        <v>655</v>
      </c>
      <c r="C7" s="447" t="s">
        <v>657</v>
      </c>
      <c r="D7" s="446" t="s">
        <v>22</v>
      </c>
      <c r="E7" s="61"/>
      <c r="F7" s="61"/>
      <c r="G7" s="61"/>
      <c r="H7"/>
      <c r="I7"/>
      <c r="J7"/>
      <c r="K7"/>
      <c r="L7"/>
      <c r="M7"/>
    </row>
    <row r="8" spans="1:15" ht="18.600000000000001" customHeight="1">
      <c r="A8" s="61"/>
      <c r="B8" s="228"/>
      <c r="C8" s="237"/>
      <c r="D8" s="238"/>
      <c r="E8" s="61"/>
      <c r="F8" s="61"/>
      <c r="G8" s="61"/>
      <c r="H8"/>
      <c r="I8"/>
      <c r="J8"/>
      <c r="K8"/>
      <c r="L8"/>
      <c r="M8"/>
    </row>
    <row r="9" spans="1:15" ht="18.600000000000001" customHeight="1">
      <c r="A9" s="61"/>
      <c r="B9" s="239"/>
      <c r="C9" s="237"/>
      <c r="D9" s="228"/>
      <c r="E9" s="61"/>
      <c r="F9" s="61"/>
      <c r="G9" s="61"/>
      <c r="H9"/>
      <c r="I9"/>
      <c r="J9"/>
      <c r="K9"/>
      <c r="L9"/>
      <c r="M9"/>
    </row>
    <row r="10" spans="1:15" ht="18.600000000000001" customHeight="1">
      <c r="A10" s="61"/>
      <c r="B10" s="228"/>
      <c r="C10" s="240"/>
      <c r="D10" s="228"/>
      <c r="E10" s="61"/>
      <c r="F10" s="61"/>
      <c r="G10" s="61"/>
      <c r="H10"/>
      <c r="I10"/>
      <c r="J10"/>
      <c r="K10"/>
      <c r="L10"/>
      <c r="M10"/>
    </row>
    <row r="11" spans="1:15" ht="18.600000000000001" customHeight="1">
      <c r="A11" s="61"/>
      <c r="B11" s="228"/>
      <c r="C11" s="240"/>
      <c r="D11" s="228"/>
      <c r="E11" s="61"/>
      <c r="F11" s="61"/>
      <c r="G11" s="61"/>
      <c r="H11"/>
      <c r="I11"/>
      <c r="J11"/>
      <c r="K11"/>
      <c r="L11"/>
      <c r="M11"/>
    </row>
    <row r="12" spans="1:15" ht="18.600000000000001" customHeight="1">
      <c r="A12" s="61"/>
      <c r="B12" s="228"/>
      <c r="C12" s="240"/>
      <c r="D12" s="228"/>
      <c r="E12" s="61"/>
      <c r="F12" s="61"/>
      <c r="G12" s="61"/>
      <c r="H12"/>
      <c r="I12"/>
      <c r="J12"/>
      <c r="K12"/>
      <c r="L12"/>
      <c r="M12"/>
    </row>
    <row r="13" spans="1:15" ht="18.600000000000001" customHeight="1">
      <c r="A13" s="61"/>
      <c r="B13" s="228"/>
      <c r="C13" s="240"/>
      <c r="D13" s="228"/>
      <c r="E13" s="61"/>
      <c r="F13" s="61"/>
      <c r="G13" s="61"/>
      <c r="H13"/>
      <c r="I13"/>
      <c r="J13"/>
      <c r="K13"/>
      <c r="L13"/>
      <c r="M13"/>
    </row>
    <row r="14" spans="1:15" ht="18.600000000000001" customHeight="1">
      <c r="A14" s="61"/>
      <c r="B14" s="228"/>
      <c r="C14" s="240"/>
      <c r="D14" s="228"/>
      <c r="E14" s="61"/>
      <c r="F14" s="61"/>
      <c r="G14" s="61"/>
      <c r="H14"/>
      <c r="I14"/>
      <c r="J14"/>
      <c r="K14"/>
      <c r="L14"/>
      <c r="M14"/>
    </row>
    <row r="15" spans="1:15" ht="18.600000000000001" customHeight="1">
      <c r="A15" s="61"/>
      <c r="B15" s="228"/>
      <c r="C15" s="240"/>
      <c r="D15" s="228"/>
      <c r="E15" s="61"/>
      <c r="F15" s="61"/>
      <c r="G15" s="61"/>
      <c r="H15"/>
      <c r="I15"/>
      <c r="J15"/>
      <c r="K15"/>
      <c r="L15"/>
      <c r="M15"/>
    </row>
    <row r="16" spans="1:15" ht="18.600000000000001" customHeight="1">
      <c r="A16" s="61"/>
      <c r="B16" s="228"/>
      <c r="C16" s="240"/>
      <c r="D16" s="228"/>
      <c r="E16" s="61"/>
      <c r="F16" s="61"/>
      <c r="G16" s="61"/>
      <c r="H16"/>
      <c r="I16"/>
      <c r="J16"/>
      <c r="K16"/>
      <c r="L16"/>
      <c r="M16"/>
    </row>
    <row r="17" spans="1:13" ht="18">
      <c r="A17" s="61"/>
      <c r="B17" s="59"/>
      <c r="C17" s="59"/>
      <c r="D17" s="59"/>
      <c r="E17" s="61"/>
      <c r="F17" s="61"/>
      <c r="G17" s="61"/>
      <c r="H17"/>
      <c r="I17"/>
      <c r="J17"/>
      <c r="K17"/>
      <c r="L17"/>
      <c r="M17"/>
    </row>
    <row r="18" spans="1:13" ht="18">
      <c r="A18" s="61"/>
      <c r="B18" s="59"/>
      <c r="C18" s="59"/>
      <c r="D18" s="59"/>
      <c r="E18" s="61"/>
      <c r="F18" s="61"/>
      <c r="G18" s="61"/>
      <c r="H18"/>
      <c r="I18"/>
      <c r="J18"/>
      <c r="K18"/>
      <c r="L18"/>
      <c r="M18"/>
    </row>
    <row r="19" spans="1:13" ht="18">
      <c r="A19" s="61"/>
      <c r="B19" s="59"/>
      <c r="C19" s="59"/>
      <c r="D19" s="59"/>
      <c r="E19" s="61"/>
      <c r="F19" s="61"/>
      <c r="G19" s="61"/>
      <c r="H19"/>
      <c r="I19"/>
      <c r="J19"/>
      <c r="K19"/>
      <c r="L19"/>
      <c r="M19"/>
    </row>
    <row r="20" spans="1:13" ht="14.4">
      <c r="B20" s="31"/>
      <c r="C20" s="31"/>
      <c r="D20" s="31"/>
      <c r="E20"/>
      <c r="F20"/>
      <c r="G20"/>
      <c r="H20"/>
      <c r="I20"/>
      <c r="J20"/>
      <c r="K20"/>
      <c r="L20"/>
      <c r="M20"/>
    </row>
    <row r="21" spans="1:13" ht="14.4">
      <c r="B21" s="31"/>
      <c r="C21" s="31"/>
      <c r="D21" s="31"/>
      <c r="E21"/>
      <c r="F21"/>
      <c r="G21"/>
      <c r="H21"/>
      <c r="I21"/>
      <c r="J21"/>
      <c r="K21"/>
      <c r="L21"/>
      <c r="M21"/>
    </row>
    <row r="22" spans="1:13" ht="14.4">
      <c r="B22" s="31"/>
      <c r="C22" s="31"/>
      <c r="D22" s="31"/>
      <c r="E22"/>
      <c r="F22"/>
      <c r="G22"/>
      <c r="H22"/>
      <c r="I22"/>
      <c r="J22"/>
      <c r="K22"/>
      <c r="L22"/>
      <c r="M22"/>
    </row>
    <row r="23" spans="1:13" ht="14.4">
      <c r="B23" s="31"/>
      <c r="C23" s="31"/>
      <c r="D23" s="31"/>
      <c r="E23"/>
      <c r="F23"/>
      <c r="G23"/>
      <c r="H23"/>
      <c r="I23"/>
      <c r="J23"/>
      <c r="K23"/>
      <c r="L23"/>
      <c r="M23"/>
    </row>
    <row r="24" spans="1:13" ht="14.4">
      <c r="B24" s="31"/>
      <c r="C24" s="31"/>
      <c r="D24" s="31"/>
      <c r="E24"/>
      <c r="F24"/>
      <c r="G24"/>
      <c r="H24"/>
      <c r="I24"/>
      <c r="J24"/>
      <c r="K24"/>
      <c r="L24"/>
      <c r="M24"/>
    </row>
    <row r="25" spans="1:13" ht="14.4">
      <c r="B25" s="31"/>
      <c r="C25" s="31"/>
      <c r="D25" s="31"/>
      <c r="E25"/>
      <c r="F25"/>
      <c r="G25"/>
      <c r="H25"/>
      <c r="I25"/>
      <c r="J25"/>
      <c r="K25"/>
      <c r="L25"/>
      <c r="M25"/>
    </row>
    <row r="26" spans="1:13" ht="14.4">
      <c r="B26" s="31"/>
      <c r="C26" s="31"/>
      <c r="D26" s="31"/>
      <c r="E26"/>
      <c r="F26"/>
      <c r="G26"/>
      <c r="H26"/>
      <c r="I26"/>
      <c r="J26"/>
      <c r="K26"/>
      <c r="L26"/>
      <c r="M26"/>
    </row>
    <row r="27" spans="1:13" ht="14.4">
      <c r="B27" s="31"/>
      <c r="C27" s="31"/>
      <c r="D27" s="31"/>
      <c r="E27"/>
      <c r="F27"/>
      <c r="G27"/>
      <c r="H27"/>
      <c r="I27"/>
      <c r="J27"/>
      <c r="K27"/>
      <c r="L27"/>
      <c r="M27"/>
    </row>
    <row r="28" spans="1:13" ht="14.4">
      <c r="B28" s="31"/>
      <c r="C28" s="31"/>
      <c r="D28" s="31"/>
      <c r="E28"/>
      <c r="F28"/>
      <c r="G28"/>
      <c r="H28"/>
      <c r="I28"/>
      <c r="J28"/>
      <c r="K28"/>
      <c r="L28"/>
      <c r="M28"/>
    </row>
    <row r="29" spans="1:13" ht="14.4">
      <c r="B29" s="31"/>
      <c r="C29" s="31"/>
      <c r="D29" s="31"/>
      <c r="E29"/>
      <c r="F29"/>
      <c r="G29"/>
      <c r="H29"/>
      <c r="I29"/>
      <c r="J29"/>
      <c r="K29"/>
      <c r="L29"/>
      <c r="M29"/>
    </row>
    <row r="30" spans="1:13" ht="14.4">
      <c r="B30" s="31"/>
      <c r="C30" s="31"/>
      <c r="D30" s="31"/>
      <c r="E30"/>
      <c r="F30"/>
      <c r="G30"/>
      <c r="H30"/>
      <c r="I30"/>
      <c r="J30"/>
      <c r="K30"/>
      <c r="L30"/>
      <c r="M30"/>
    </row>
  </sheetData>
  <sheetProtection algorithmName="SHA-512" hashValue="0anQM5iaCrPNrEszsqDzr2PheR6jkvFsmH98bGW+56Z/oexR5G/jdoxO5scsFNknDBVy7x7zytzlL2jOWF5eog==" saltValue="i2Ry5fez6I7oQy+afyfmzw==" spinCount="100000" sheet="1" objects="1" scenarios="1"/>
  <mergeCells count="1">
    <mergeCell ref="B4:D4"/>
  </mergeCells>
  <hyperlinks>
    <hyperlink ref="D7" location="'Breakdown of baseline changes'!A1" display="Breakdown of baseline changes" xr:uid="{0D873172-A38B-4F9F-B28F-3AC619BCF40E}"/>
  </hyperlinks>
  <pageMargins left="0.7" right="0.7" top="0.75" bottom="0.75" header="0.3" footer="0.3"/>
  <pageSetup scale="5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Z33"/>
  <sheetViews>
    <sheetView showGridLines="0" zoomScaleNormal="100" workbookViewId="0"/>
    <sheetView workbookViewId="1"/>
  </sheetViews>
  <sheetFormatPr defaultColWidth="8.5546875" defaultRowHeight="14.4"/>
  <cols>
    <col min="1" max="1" width="4.44140625" style="22" customWidth="1"/>
    <col min="2" max="24" width="10.5546875" style="22" customWidth="1"/>
    <col min="25" max="25" width="10.5546875" customWidth="1"/>
  </cols>
  <sheetData>
    <row r="1" spans="1:25" ht="14.4" customHeight="1"/>
    <row r="2" spans="1:25" ht="14.4" customHeight="1"/>
    <row r="3" spans="1:25" ht="14.4" customHeight="1"/>
    <row r="4" spans="1:25" ht="33" customHeight="1">
      <c r="B4" s="451" t="s">
        <v>7</v>
      </c>
      <c r="C4" s="451"/>
      <c r="D4" s="451"/>
      <c r="E4" s="451"/>
      <c r="F4" s="451"/>
      <c r="G4" s="451"/>
      <c r="H4" s="451"/>
      <c r="I4" s="451"/>
      <c r="J4" s="451"/>
      <c r="K4" s="451"/>
      <c r="L4" s="451"/>
      <c r="M4" s="451"/>
      <c r="N4" s="451"/>
      <c r="O4" s="451"/>
      <c r="P4" s="451"/>
      <c r="Q4" s="451"/>
      <c r="R4" s="451"/>
      <c r="S4" s="451"/>
      <c r="T4" s="451"/>
      <c r="U4" s="451"/>
      <c r="V4" s="451"/>
      <c r="W4" s="451"/>
      <c r="X4" s="451"/>
      <c r="Y4" s="17"/>
    </row>
    <row r="5" spans="1:25" ht="18">
      <c r="A5" s="64"/>
      <c r="B5" s="64"/>
      <c r="C5" s="64"/>
      <c r="D5" s="64"/>
      <c r="E5" s="64"/>
      <c r="F5" s="64"/>
      <c r="G5" s="64"/>
      <c r="H5" s="64"/>
      <c r="I5" s="64"/>
      <c r="J5" s="64"/>
      <c r="K5" s="64"/>
      <c r="L5" s="64"/>
      <c r="M5" s="64"/>
      <c r="N5" s="64"/>
      <c r="O5" s="64"/>
      <c r="P5" s="64"/>
      <c r="Q5" s="64"/>
      <c r="R5" s="64"/>
      <c r="S5" s="64"/>
      <c r="T5" s="64"/>
      <c r="U5" s="64"/>
      <c r="V5" s="64"/>
      <c r="W5" s="64"/>
      <c r="X5" s="64"/>
      <c r="Y5" s="61"/>
    </row>
    <row r="6" spans="1:25" ht="167.1" customHeight="1">
      <c r="A6" s="64"/>
      <c r="B6" s="449" t="s">
        <v>41</v>
      </c>
      <c r="C6" s="449"/>
      <c r="D6" s="449"/>
      <c r="E6" s="449"/>
      <c r="F6" s="449"/>
      <c r="G6" s="449"/>
      <c r="H6" s="449"/>
      <c r="I6" s="449"/>
      <c r="J6" s="449"/>
      <c r="K6" s="449"/>
      <c r="L6" s="449"/>
      <c r="M6" s="449"/>
      <c r="N6" s="449"/>
      <c r="O6" s="449"/>
      <c r="P6" s="449"/>
      <c r="Q6" s="449"/>
      <c r="R6" s="449"/>
      <c r="S6" s="449"/>
      <c r="T6" s="449"/>
      <c r="U6" s="449"/>
      <c r="V6" s="449"/>
      <c r="W6" s="449"/>
      <c r="X6" s="449"/>
      <c r="Y6" s="61"/>
    </row>
    <row r="7" spans="1:25" ht="18">
      <c r="A7" s="64"/>
      <c r="B7" s="186" t="s">
        <v>42</v>
      </c>
      <c r="C7" s="64"/>
      <c r="D7" s="64"/>
      <c r="E7" s="64"/>
      <c r="F7" s="64"/>
      <c r="G7" s="64"/>
      <c r="H7" s="64"/>
      <c r="I7" s="64"/>
      <c r="J7" s="64"/>
      <c r="K7" s="64"/>
      <c r="L7" s="64"/>
      <c r="M7" s="64"/>
      <c r="N7" s="64"/>
      <c r="O7" s="64"/>
      <c r="P7" s="64"/>
      <c r="Q7" s="64"/>
      <c r="R7" s="64"/>
      <c r="S7" s="64"/>
      <c r="T7" s="64"/>
      <c r="U7" s="64"/>
      <c r="V7" s="64"/>
      <c r="W7" s="64"/>
      <c r="X7" s="64"/>
      <c r="Y7" s="61"/>
    </row>
    <row r="8" spans="1:25" ht="18">
      <c r="A8" s="64"/>
      <c r="B8" s="64"/>
      <c r="C8" s="64"/>
      <c r="D8" s="64"/>
      <c r="E8" s="64"/>
      <c r="F8" s="64"/>
      <c r="G8" s="64"/>
      <c r="H8" s="64"/>
      <c r="I8" s="64"/>
      <c r="J8" s="64"/>
      <c r="K8" s="64"/>
      <c r="L8" s="64"/>
      <c r="M8" s="64"/>
      <c r="N8" s="64"/>
      <c r="O8" s="64"/>
      <c r="P8" s="64"/>
      <c r="Q8" s="64"/>
      <c r="R8" s="64"/>
      <c r="S8" s="64"/>
      <c r="T8" s="64"/>
      <c r="U8" s="64"/>
      <c r="V8" s="64"/>
      <c r="W8" s="64"/>
      <c r="X8" s="64"/>
      <c r="Y8" s="61"/>
    </row>
    <row r="9" spans="1:25" ht="111.9" customHeight="1">
      <c r="A9" s="64"/>
      <c r="B9" s="452" t="s">
        <v>43</v>
      </c>
      <c r="C9" s="453"/>
      <c r="D9" s="453"/>
      <c r="E9" s="453"/>
      <c r="F9" s="453"/>
      <c r="G9" s="453"/>
      <c r="H9" s="453"/>
      <c r="I9" s="453"/>
      <c r="J9" s="453"/>
      <c r="K9" s="453"/>
      <c r="L9" s="453"/>
      <c r="M9" s="453"/>
      <c r="N9" s="453"/>
      <c r="O9" s="453"/>
      <c r="P9" s="453"/>
      <c r="Q9" s="453"/>
      <c r="R9" s="453"/>
      <c r="S9" s="453"/>
      <c r="T9" s="453"/>
      <c r="U9" s="453"/>
      <c r="V9" s="453"/>
      <c r="W9" s="453"/>
      <c r="X9" s="453"/>
      <c r="Y9" s="61"/>
    </row>
    <row r="10" spans="1:25" ht="18">
      <c r="A10" s="64"/>
      <c r="B10" s="64"/>
      <c r="C10" s="64"/>
      <c r="D10" s="64"/>
      <c r="E10" s="64"/>
      <c r="F10" s="64"/>
      <c r="G10" s="64"/>
      <c r="H10" s="64"/>
      <c r="I10" s="64"/>
      <c r="J10" s="64"/>
      <c r="K10" s="64"/>
      <c r="L10" s="64"/>
      <c r="M10" s="64"/>
      <c r="N10" s="64"/>
      <c r="O10" s="64"/>
      <c r="P10" s="64"/>
      <c r="Q10" s="64"/>
      <c r="R10" s="64"/>
      <c r="S10" s="64"/>
      <c r="T10" s="64"/>
      <c r="U10" s="64"/>
      <c r="V10" s="64"/>
      <c r="W10" s="64"/>
      <c r="X10" s="64"/>
      <c r="Y10" s="61"/>
    </row>
    <row r="11" spans="1:25" ht="18">
      <c r="A11" s="64"/>
      <c r="B11" s="64" t="s">
        <v>44</v>
      </c>
      <c r="C11" s="64" t="s">
        <v>45</v>
      </c>
      <c r="D11" s="64"/>
      <c r="E11" s="65" t="s">
        <v>46</v>
      </c>
      <c r="F11" s="64"/>
      <c r="G11" s="64"/>
      <c r="H11" s="65" t="s">
        <v>47</v>
      </c>
      <c r="I11" s="64"/>
      <c r="J11" s="65" t="s">
        <v>48</v>
      </c>
      <c r="K11" s="64"/>
      <c r="L11" s="64" t="s">
        <v>49</v>
      </c>
      <c r="M11" s="64"/>
      <c r="N11" s="65" t="s">
        <v>50</v>
      </c>
      <c r="O11" s="64"/>
      <c r="P11" s="64"/>
      <c r="Q11" s="65" t="s">
        <v>51</v>
      </c>
      <c r="R11" s="64"/>
      <c r="S11" s="64"/>
      <c r="T11" s="64"/>
      <c r="U11" s="64"/>
      <c r="V11" s="64"/>
      <c r="W11" s="64"/>
      <c r="X11" s="64"/>
      <c r="Y11" s="61"/>
    </row>
    <row r="12" spans="1:25" ht="18">
      <c r="A12" s="64"/>
      <c r="B12" s="64"/>
      <c r="C12" s="64"/>
      <c r="D12" s="64"/>
      <c r="E12" s="64"/>
      <c r="F12" s="64"/>
      <c r="G12" s="64"/>
      <c r="H12" s="64"/>
      <c r="I12" s="64"/>
      <c r="J12" s="64"/>
      <c r="K12" s="64"/>
      <c r="L12" s="64"/>
      <c r="M12" s="64"/>
      <c r="N12" s="64"/>
      <c r="O12" s="64"/>
      <c r="P12" s="64"/>
      <c r="Q12" s="64"/>
      <c r="R12" s="64"/>
      <c r="S12" s="64"/>
      <c r="T12" s="64"/>
      <c r="U12" s="64"/>
      <c r="V12" s="64"/>
      <c r="W12" s="64"/>
      <c r="X12" s="64"/>
      <c r="Y12" s="61"/>
    </row>
    <row r="13" spans="1:25" ht="18" customHeight="1">
      <c r="A13" s="64"/>
      <c r="B13" s="64" t="s">
        <v>52</v>
      </c>
      <c r="C13" s="64" t="s">
        <v>53</v>
      </c>
      <c r="D13" s="64"/>
      <c r="E13" s="65" t="s">
        <v>54</v>
      </c>
      <c r="F13" s="64"/>
      <c r="G13" s="64"/>
      <c r="H13" s="65" t="s">
        <v>55</v>
      </c>
      <c r="I13" s="64"/>
      <c r="J13" s="64"/>
      <c r="K13" s="64"/>
      <c r="L13" s="64" t="s">
        <v>49</v>
      </c>
      <c r="M13" s="64"/>
      <c r="N13" s="65" t="s">
        <v>56</v>
      </c>
      <c r="O13" s="64"/>
      <c r="P13" s="64"/>
      <c r="Q13" s="64"/>
      <c r="R13" s="64"/>
      <c r="S13" s="64"/>
      <c r="T13" s="64"/>
      <c r="U13" s="64"/>
      <c r="V13" s="64"/>
      <c r="W13" s="64"/>
      <c r="X13" s="64"/>
      <c r="Y13" s="61"/>
    </row>
    <row r="14" spans="1:25" ht="18">
      <c r="A14" s="64"/>
      <c r="B14" s="64"/>
      <c r="C14" s="64"/>
      <c r="D14" s="64"/>
      <c r="E14" s="64"/>
      <c r="F14" s="64"/>
      <c r="G14" s="64"/>
      <c r="H14" s="64"/>
      <c r="I14" s="64"/>
      <c r="J14" s="64"/>
      <c r="K14" s="64"/>
      <c r="L14" s="64"/>
      <c r="M14" s="64"/>
      <c r="N14" s="64"/>
      <c r="O14" s="64"/>
      <c r="P14" s="64"/>
      <c r="Q14" s="64"/>
      <c r="R14" s="64"/>
      <c r="S14" s="64"/>
      <c r="T14" s="64"/>
      <c r="U14" s="64"/>
      <c r="V14" s="64"/>
      <c r="W14" s="64"/>
      <c r="X14" s="64"/>
      <c r="Y14" s="61"/>
    </row>
    <row r="15" spans="1:25" ht="18">
      <c r="A15" s="64"/>
      <c r="B15" s="64" t="s">
        <v>57</v>
      </c>
      <c r="C15" s="64" t="s">
        <v>58</v>
      </c>
      <c r="D15" s="64"/>
      <c r="E15" s="65" t="s">
        <v>59</v>
      </c>
      <c r="F15" s="64"/>
      <c r="G15" s="64"/>
      <c r="H15" s="65" t="s">
        <v>60</v>
      </c>
      <c r="I15" s="64"/>
      <c r="J15" s="64"/>
      <c r="K15" s="64"/>
      <c r="L15" s="64" t="s">
        <v>49</v>
      </c>
      <c r="M15" s="64"/>
      <c r="N15" s="64" t="s">
        <v>61</v>
      </c>
      <c r="O15" s="64"/>
      <c r="P15" s="64"/>
      <c r="Q15" s="64"/>
      <c r="R15" s="64"/>
      <c r="S15" s="64"/>
      <c r="T15" s="64"/>
      <c r="U15" s="64"/>
      <c r="V15" s="64"/>
      <c r="W15" s="64"/>
      <c r="X15" s="64"/>
      <c r="Y15" s="61"/>
    </row>
    <row r="16" spans="1:25" ht="18">
      <c r="A16" s="64"/>
      <c r="B16" s="64"/>
      <c r="C16" s="64"/>
      <c r="D16" s="64"/>
      <c r="E16" s="64"/>
      <c r="F16" s="64"/>
      <c r="G16" s="64"/>
      <c r="H16" s="64"/>
      <c r="I16" s="64"/>
      <c r="J16" s="64"/>
      <c r="K16" s="64"/>
      <c r="L16" s="64"/>
      <c r="M16" s="64"/>
      <c r="N16" s="64"/>
      <c r="O16" s="64"/>
      <c r="P16" s="64"/>
      <c r="Q16" s="64"/>
      <c r="R16" s="64"/>
      <c r="S16" s="64"/>
      <c r="T16" s="64"/>
      <c r="U16" s="64"/>
      <c r="V16" s="64"/>
      <c r="W16" s="64"/>
      <c r="X16" s="64"/>
      <c r="Y16" s="61"/>
    </row>
    <row r="17" spans="1:26" ht="18">
      <c r="A17" s="64"/>
      <c r="B17" s="64" t="s">
        <v>62</v>
      </c>
      <c r="C17" s="64" t="s">
        <v>63</v>
      </c>
      <c r="D17" s="64"/>
      <c r="E17" s="65" t="s">
        <v>64</v>
      </c>
      <c r="F17" s="64"/>
      <c r="G17" s="64"/>
      <c r="H17" s="64"/>
      <c r="I17" s="64"/>
      <c r="J17" s="64"/>
      <c r="K17" s="64"/>
      <c r="L17" s="64" t="s">
        <v>49</v>
      </c>
      <c r="M17" s="64"/>
      <c r="N17" s="65" t="s">
        <v>65</v>
      </c>
      <c r="O17" s="64"/>
      <c r="P17" s="64"/>
      <c r="Q17" s="64"/>
      <c r="R17" s="64"/>
      <c r="S17" s="64"/>
      <c r="T17" s="64"/>
      <c r="U17" s="64"/>
      <c r="V17" s="64"/>
      <c r="W17" s="64"/>
      <c r="X17" s="64"/>
      <c r="Y17" s="61"/>
    </row>
    <row r="18" spans="1:26" ht="18">
      <c r="A18" s="64"/>
      <c r="B18" s="64"/>
      <c r="C18" s="64"/>
      <c r="D18" s="64"/>
      <c r="E18" s="64"/>
      <c r="F18" s="64"/>
      <c r="G18" s="64"/>
      <c r="H18" s="64"/>
      <c r="I18" s="64"/>
      <c r="J18" s="64"/>
      <c r="K18" s="64"/>
      <c r="L18" s="64"/>
      <c r="M18" s="64"/>
      <c r="N18" s="64"/>
      <c r="O18" s="64"/>
      <c r="P18" s="64"/>
      <c r="Q18" s="64"/>
      <c r="R18" s="64"/>
      <c r="S18" s="64"/>
      <c r="T18" s="64"/>
      <c r="U18" s="64"/>
      <c r="V18" s="64"/>
      <c r="W18" s="64"/>
      <c r="X18" s="64"/>
      <c r="Y18" s="61"/>
    </row>
    <row r="19" spans="1:26" ht="18">
      <c r="A19" s="64"/>
      <c r="B19" s="64"/>
      <c r="C19" s="64"/>
      <c r="D19" s="64"/>
      <c r="E19" s="64"/>
      <c r="F19" s="64"/>
      <c r="G19" s="64"/>
      <c r="H19" s="64"/>
      <c r="I19" s="64"/>
      <c r="J19" s="64"/>
      <c r="K19" s="64"/>
      <c r="L19" s="64"/>
      <c r="M19" s="64"/>
      <c r="N19" s="64"/>
      <c r="O19" s="64"/>
      <c r="P19" s="64"/>
      <c r="Q19" s="64"/>
      <c r="R19" s="64"/>
      <c r="S19" s="64"/>
      <c r="T19" s="64"/>
      <c r="U19" s="64"/>
      <c r="V19" s="64"/>
      <c r="W19" s="64"/>
      <c r="X19" s="64"/>
      <c r="Y19" s="61"/>
    </row>
    <row r="20" spans="1:26" ht="18">
      <c r="A20" s="64"/>
      <c r="B20" s="64"/>
      <c r="C20" s="64"/>
      <c r="D20" s="64"/>
      <c r="E20" s="64"/>
      <c r="F20" s="64"/>
      <c r="G20" s="64"/>
      <c r="H20" s="64"/>
      <c r="I20" s="64"/>
      <c r="J20" s="64"/>
      <c r="K20" s="64"/>
      <c r="L20" s="64"/>
      <c r="M20" s="64"/>
      <c r="N20" s="64"/>
      <c r="O20" s="64"/>
      <c r="P20" s="64"/>
      <c r="Q20" s="64"/>
      <c r="R20" s="64"/>
      <c r="S20" s="64"/>
      <c r="T20" s="64"/>
      <c r="U20" s="64"/>
      <c r="V20" s="64"/>
      <c r="W20" s="64"/>
      <c r="X20" s="64"/>
      <c r="Y20" s="61"/>
    </row>
    <row r="21" spans="1:26" ht="18">
      <c r="A21" s="64"/>
      <c r="B21" s="64"/>
      <c r="C21" s="64"/>
      <c r="D21" s="64"/>
      <c r="E21" s="64"/>
      <c r="F21" s="64"/>
      <c r="G21" s="64"/>
      <c r="H21" s="64"/>
      <c r="I21" s="64"/>
      <c r="J21" s="64"/>
      <c r="K21" s="64"/>
      <c r="L21" s="64"/>
      <c r="M21" s="64"/>
      <c r="N21" s="64"/>
      <c r="O21" s="64"/>
      <c r="P21" s="64"/>
      <c r="Q21" s="64"/>
      <c r="R21" s="64"/>
      <c r="S21" s="64"/>
      <c r="T21" s="64"/>
      <c r="U21" s="64"/>
      <c r="V21" s="64"/>
      <c r="W21" s="64"/>
      <c r="X21" s="64"/>
      <c r="Y21" s="61"/>
    </row>
    <row r="22" spans="1:26" ht="18">
      <c r="A22" s="64"/>
      <c r="B22" s="64"/>
      <c r="C22" s="64"/>
      <c r="D22" s="64"/>
      <c r="E22" s="64"/>
      <c r="F22" s="64"/>
      <c r="G22" s="64"/>
      <c r="H22" s="64"/>
      <c r="I22" s="64"/>
      <c r="J22" s="64"/>
      <c r="K22" s="64"/>
      <c r="L22" s="64"/>
      <c r="M22" s="64"/>
      <c r="N22" s="64"/>
      <c r="O22" s="64"/>
      <c r="P22" s="64"/>
      <c r="Q22" s="64"/>
      <c r="R22" s="64"/>
      <c r="S22" s="64"/>
      <c r="T22" s="64"/>
      <c r="U22" s="64"/>
      <c r="V22" s="61"/>
      <c r="W22" s="61"/>
      <c r="X22" s="61"/>
      <c r="Y22" s="61"/>
      <c r="Z22" s="2"/>
    </row>
    <row r="23" spans="1:26" ht="18">
      <c r="A23" s="64"/>
      <c r="R23" s="64"/>
      <c r="S23" s="64"/>
      <c r="T23" s="64"/>
      <c r="U23" s="64"/>
      <c r="V23" s="61"/>
      <c r="W23" s="61"/>
      <c r="X23" s="61"/>
      <c r="Y23" s="61"/>
      <c r="Z23" s="2"/>
    </row>
    <row r="24" spans="1:26" ht="18">
      <c r="A24" s="64"/>
      <c r="R24" s="64"/>
      <c r="S24" s="64"/>
      <c r="T24" s="64"/>
      <c r="U24" s="64"/>
      <c r="V24" s="61"/>
      <c r="W24" s="61"/>
      <c r="X24" s="61"/>
      <c r="Y24" s="61"/>
      <c r="Z24" s="2"/>
    </row>
    <row r="25" spans="1:26" ht="18">
      <c r="A25" s="64"/>
      <c r="R25" s="64"/>
      <c r="S25" s="64"/>
      <c r="T25" s="64"/>
      <c r="U25" s="64"/>
      <c r="V25" s="61"/>
      <c r="W25" s="61"/>
      <c r="X25" s="61"/>
      <c r="Y25" s="61"/>
      <c r="Z25" s="2"/>
    </row>
    <row r="26" spans="1:26" ht="18">
      <c r="A26" s="64"/>
      <c r="R26" s="64"/>
      <c r="S26" s="64"/>
      <c r="T26" s="64"/>
      <c r="U26" s="64"/>
      <c r="V26" s="64"/>
      <c r="W26" s="64"/>
      <c r="X26" s="64"/>
      <c r="Y26" s="61"/>
      <c r="Z26" s="2"/>
    </row>
    <row r="27" spans="1:26" ht="18">
      <c r="A27" s="64"/>
      <c r="R27" s="64"/>
      <c r="S27" s="64"/>
      <c r="T27" s="64"/>
      <c r="U27" s="64"/>
      <c r="V27" s="64"/>
      <c r="W27" s="64"/>
      <c r="X27" s="64"/>
      <c r="Y27" s="61"/>
      <c r="Z27" s="2"/>
    </row>
    <row r="28" spans="1:26" ht="18">
      <c r="A28" s="64"/>
      <c r="R28" s="64"/>
      <c r="S28" s="64"/>
      <c r="T28" s="64"/>
      <c r="U28" s="64"/>
      <c r="V28" s="64"/>
      <c r="W28" s="64"/>
      <c r="X28" s="64"/>
      <c r="Y28" s="61"/>
      <c r="Z28" s="2"/>
    </row>
    <row r="29" spans="1:26" ht="18">
      <c r="A29" s="64"/>
      <c r="R29" s="64"/>
      <c r="S29" s="64"/>
      <c r="T29" s="64"/>
      <c r="U29" s="64"/>
      <c r="V29" s="64"/>
      <c r="W29" s="64"/>
      <c r="X29" s="64"/>
      <c r="Y29" s="61"/>
      <c r="Z29" s="2"/>
    </row>
    <row r="30" spans="1:26" ht="18">
      <c r="A30" s="64"/>
      <c r="B30" s="64"/>
      <c r="C30" s="64"/>
      <c r="D30" s="64"/>
      <c r="E30" s="64"/>
      <c r="F30" s="64"/>
      <c r="G30" s="64"/>
      <c r="H30" s="64"/>
      <c r="I30" s="64"/>
      <c r="J30" s="64"/>
      <c r="K30" s="64"/>
      <c r="L30" s="64"/>
      <c r="M30" s="64"/>
      <c r="N30" s="64"/>
      <c r="O30" s="64"/>
      <c r="P30" s="64"/>
      <c r="Q30" s="64"/>
      <c r="R30" s="64"/>
      <c r="S30" s="64"/>
      <c r="T30" s="64"/>
      <c r="U30" s="64"/>
      <c r="V30" s="64"/>
      <c r="W30" s="64"/>
      <c r="X30" s="64"/>
      <c r="Y30" s="61"/>
    </row>
    <row r="31" spans="1:26" ht="18">
      <c r="A31" s="64"/>
      <c r="B31" s="64"/>
      <c r="C31" s="64"/>
      <c r="D31" s="64"/>
      <c r="E31" s="64"/>
      <c r="F31" s="64"/>
      <c r="G31" s="64"/>
      <c r="H31" s="64"/>
      <c r="I31" s="64"/>
      <c r="J31" s="64"/>
      <c r="K31" s="64"/>
      <c r="L31" s="64"/>
      <c r="M31" s="64"/>
      <c r="N31" s="64"/>
      <c r="O31" s="64"/>
      <c r="P31" s="64"/>
      <c r="Q31" s="64"/>
      <c r="R31" s="64"/>
      <c r="S31" s="64"/>
      <c r="T31" s="64"/>
      <c r="U31" s="64"/>
      <c r="V31" s="64"/>
      <c r="W31" s="64"/>
      <c r="X31" s="64"/>
      <c r="Y31" s="61"/>
    </row>
    <row r="32" spans="1:26" ht="18">
      <c r="A32" s="64"/>
      <c r="B32" s="64"/>
      <c r="C32" s="64"/>
      <c r="D32" s="64"/>
      <c r="E32" s="64"/>
      <c r="F32" s="64"/>
      <c r="G32" s="64"/>
      <c r="H32" s="64"/>
      <c r="I32" s="64"/>
      <c r="J32" s="64"/>
      <c r="K32" s="64"/>
      <c r="L32" s="64"/>
      <c r="M32" s="64"/>
      <c r="N32" s="64"/>
      <c r="O32" s="64"/>
      <c r="P32" s="64"/>
      <c r="Q32" s="64"/>
      <c r="R32" s="64"/>
      <c r="S32" s="64"/>
      <c r="T32" s="64"/>
      <c r="U32" s="64"/>
      <c r="V32" s="64"/>
      <c r="W32" s="64"/>
      <c r="X32" s="64"/>
      <c r="Y32" s="61"/>
    </row>
    <row r="33" spans="4:5">
      <c r="D33" s="13"/>
      <c r="E33" s="13"/>
    </row>
  </sheetData>
  <sheetProtection algorithmName="SHA-512" hashValue="958GAoCWT4WnZ9+1N7nzyYzzZnYef9MpIc3dMCs/sJCYYKcOBGdPleq7KqxP9aJB+FRf7yi4M9fRClMoQVrhBA==" saltValue="fthCZMwTSIFWMSCbHOi2cQ==" spinCount="100000" sheet="1" objects="1" scenarios="1"/>
  <mergeCells count="3">
    <mergeCell ref="B4:X4"/>
    <mergeCell ref="B6:X6"/>
    <mergeCell ref="B9:X9"/>
  </mergeCells>
  <hyperlinks>
    <hyperlink ref="B7" r:id="rId1" xr:uid="{00000000-0004-0000-0300-000000000000}"/>
    <hyperlink ref="E17" r:id="rId2" xr:uid="{00000000-0004-0000-0300-000001000000}"/>
    <hyperlink ref="N17" r:id="rId3" xr:uid="{00000000-0004-0000-0300-000002000000}"/>
    <hyperlink ref="N11" r:id="rId4" xr:uid="{00000000-0004-0000-0300-000003000000}"/>
    <hyperlink ref="H11" r:id="rId5" xr:uid="{00000000-0004-0000-0300-000004000000}"/>
    <hyperlink ref="Q11" r:id="rId6" xr:uid="{00000000-0004-0000-0300-000005000000}"/>
    <hyperlink ref="J11" r:id="rId7" xr:uid="{00000000-0004-0000-0300-000006000000}"/>
    <hyperlink ref="H13" r:id="rId8" xr:uid="{00000000-0004-0000-0300-000007000000}"/>
    <hyperlink ref="N13" r:id="rId9" xr:uid="{00000000-0004-0000-0300-000008000000}"/>
    <hyperlink ref="E15" r:id="rId10" xr:uid="{00000000-0004-0000-0300-000009000000}"/>
    <hyperlink ref="H15" r:id="rId11" xr:uid="{00000000-0004-0000-0300-00000A000000}"/>
    <hyperlink ref="E13" r:id="rId12" xr:uid="{00000000-0004-0000-0300-00000B000000}"/>
    <hyperlink ref="E11" r:id="rId13" xr:uid="{7B788E87-E747-4B8C-BA16-304046900F1A}"/>
  </hyperlinks>
  <pageMargins left="0.7" right="0.7" top="0.75" bottom="0.75" header="0.3" footer="0.3"/>
  <pageSetup paperSize="9" scale="32" orientation="portrait" r:id="rId14"/>
  <drawing r:id="rId1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pageSetUpPr fitToPage="1"/>
  </sheetPr>
  <dimension ref="A1:I34"/>
  <sheetViews>
    <sheetView showGridLines="0" zoomScaleNormal="100" workbookViewId="0"/>
    <sheetView workbookViewId="1"/>
  </sheetViews>
  <sheetFormatPr defaultColWidth="9.44140625" defaultRowHeight="14.4"/>
  <cols>
    <col min="1" max="1" width="4.44140625" customWidth="1"/>
    <col min="2" max="2" width="30.5546875" style="31" customWidth="1"/>
    <col min="3" max="3" width="90.5546875" style="31" customWidth="1"/>
    <col min="4" max="4" width="30.5546875" style="31" customWidth="1"/>
    <col min="5" max="6" width="30.5546875" style="26" customWidth="1"/>
    <col min="7" max="7" width="30.5546875" style="31" customWidth="1"/>
    <col min="8" max="8" width="84.44140625" style="31" customWidth="1"/>
    <col min="9" max="9" width="4.5546875" customWidth="1"/>
    <col min="10" max="10" width="9.44140625" customWidth="1"/>
  </cols>
  <sheetData>
    <row r="1" spans="1:9" ht="14.4" customHeight="1">
      <c r="B1" s="35"/>
      <c r="C1" s="35"/>
      <c r="D1" s="35"/>
      <c r="E1" s="33"/>
      <c r="F1" s="33"/>
      <c r="G1" s="35"/>
    </row>
    <row r="2" spans="1:9" ht="14.4" customHeight="1">
      <c r="B2" s="35"/>
      <c r="C2" s="35"/>
      <c r="D2" s="35"/>
      <c r="E2" s="33"/>
      <c r="F2" s="33"/>
      <c r="G2" s="35"/>
    </row>
    <row r="3" spans="1:9" ht="14.4" customHeight="1">
      <c r="B3" s="35"/>
      <c r="C3" s="35"/>
      <c r="D3" s="35"/>
      <c r="E3" s="33"/>
      <c r="F3" s="33"/>
      <c r="G3" s="35"/>
    </row>
    <row r="4" spans="1:9" s="9" customFormat="1" ht="33" customHeight="1">
      <c r="B4" s="451" t="s">
        <v>66</v>
      </c>
      <c r="C4" s="451"/>
      <c r="D4" s="451"/>
      <c r="E4" s="451"/>
      <c r="F4" s="451"/>
      <c r="G4" s="451"/>
      <c r="H4" s="451"/>
      <c r="I4" s="17"/>
    </row>
    <row r="5" spans="1:9" ht="18.600000000000001" customHeight="1">
      <c r="A5" s="61"/>
      <c r="B5" s="449" t="s">
        <v>67</v>
      </c>
      <c r="C5" s="449"/>
      <c r="D5" s="449"/>
      <c r="E5" s="449"/>
      <c r="F5" s="449"/>
      <c r="G5" s="449"/>
      <c r="H5" s="449"/>
    </row>
    <row r="6" spans="1:9" ht="18.600000000000001" customHeight="1">
      <c r="A6" s="61"/>
      <c r="B6" s="449"/>
      <c r="C6" s="449"/>
      <c r="D6" s="449"/>
      <c r="E6" s="449"/>
      <c r="F6" s="449"/>
      <c r="G6" s="449"/>
      <c r="H6" s="449"/>
    </row>
    <row r="7" spans="1:9" ht="175.5" customHeight="1">
      <c r="A7" s="61"/>
      <c r="B7" s="449"/>
      <c r="C7" s="449"/>
      <c r="D7" s="449"/>
      <c r="E7" s="449"/>
      <c r="F7" s="449"/>
      <c r="G7" s="449"/>
      <c r="H7" s="449"/>
    </row>
    <row r="8" spans="1:9" ht="18.600000000000001" customHeight="1" thickBot="1">
      <c r="A8" s="61"/>
      <c r="B8" s="59"/>
      <c r="C8" s="59"/>
      <c r="D8" s="59"/>
      <c r="E8" s="82"/>
      <c r="F8" s="82"/>
      <c r="G8" s="59"/>
      <c r="H8" s="59"/>
    </row>
    <row r="9" spans="1:9" ht="36.9" customHeight="1" thickTop="1" thickBot="1">
      <c r="A9" s="61"/>
      <c r="B9" s="242" t="s">
        <v>68</v>
      </c>
      <c r="C9" s="242" t="s">
        <v>69</v>
      </c>
      <c r="D9" s="467" t="s">
        <v>70</v>
      </c>
      <c r="E9" s="467"/>
      <c r="F9" s="467"/>
      <c r="G9" s="242" t="s">
        <v>71</v>
      </c>
      <c r="H9" s="242" t="s">
        <v>72</v>
      </c>
    </row>
    <row r="10" spans="1:9" ht="45" customHeight="1" thickTop="1">
      <c r="A10" s="61"/>
      <c r="B10" s="482" t="s">
        <v>73</v>
      </c>
      <c r="C10" s="230" t="s">
        <v>74</v>
      </c>
      <c r="D10" s="468" t="s">
        <v>75</v>
      </c>
      <c r="E10" s="468"/>
      <c r="F10" s="468"/>
      <c r="G10" s="351" t="s">
        <v>76</v>
      </c>
      <c r="H10" s="352" t="s">
        <v>77</v>
      </c>
    </row>
    <row r="11" spans="1:9" ht="48.6" customHeight="1" thickBot="1">
      <c r="A11" s="61"/>
      <c r="B11" s="483"/>
      <c r="C11" s="245" t="s">
        <v>78</v>
      </c>
      <c r="D11" s="464" t="s">
        <v>79</v>
      </c>
      <c r="E11" s="464"/>
      <c r="F11" s="464"/>
      <c r="G11" s="246" t="s">
        <v>80</v>
      </c>
      <c r="H11" s="248"/>
    </row>
    <row r="12" spans="1:9" ht="52.35" customHeight="1" thickTop="1">
      <c r="A12" s="61"/>
      <c r="B12" s="477" t="s">
        <v>81</v>
      </c>
      <c r="C12" s="243" t="s">
        <v>82</v>
      </c>
      <c r="D12" s="463" t="s">
        <v>83</v>
      </c>
      <c r="E12" s="463"/>
      <c r="F12" s="463"/>
      <c r="G12" s="244" t="s">
        <v>84</v>
      </c>
      <c r="H12" s="251" t="s">
        <v>85</v>
      </c>
    </row>
    <row r="13" spans="1:9" ht="64.349999999999994" customHeight="1">
      <c r="A13" s="61"/>
      <c r="B13" s="478"/>
      <c r="C13" s="229" t="s">
        <v>86</v>
      </c>
      <c r="D13" s="480" t="s">
        <v>83</v>
      </c>
      <c r="E13" s="480"/>
      <c r="F13" s="480"/>
      <c r="G13" s="228" t="s">
        <v>87</v>
      </c>
      <c r="H13" s="247" t="s">
        <v>85</v>
      </c>
    </row>
    <row r="14" spans="1:9" ht="39.6" customHeight="1">
      <c r="A14" s="61"/>
      <c r="B14" s="478"/>
      <c r="C14" s="229" t="s">
        <v>88</v>
      </c>
      <c r="D14" s="480" t="s">
        <v>83</v>
      </c>
      <c r="E14" s="480"/>
      <c r="F14" s="480"/>
      <c r="G14" s="228" t="s">
        <v>89</v>
      </c>
      <c r="H14" s="247" t="s">
        <v>90</v>
      </c>
    </row>
    <row r="15" spans="1:9" ht="50.1" customHeight="1" thickBot="1">
      <c r="A15" s="61"/>
      <c r="B15" s="479"/>
      <c r="C15" s="245" t="s">
        <v>91</v>
      </c>
      <c r="D15" s="464" t="s">
        <v>83</v>
      </c>
      <c r="E15" s="464"/>
      <c r="F15" s="464"/>
      <c r="G15" s="246" t="s">
        <v>92</v>
      </c>
      <c r="H15" s="248" t="s">
        <v>93</v>
      </c>
    </row>
    <row r="16" spans="1:9" s="47" customFormat="1" ht="80.099999999999994" customHeight="1" thickTop="1">
      <c r="A16" s="218"/>
      <c r="B16" s="477" t="s">
        <v>94</v>
      </c>
      <c r="C16" s="243" t="s">
        <v>95</v>
      </c>
      <c r="D16" s="463" t="s">
        <v>96</v>
      </c>
      <c r="E16" s="463"/>
      <c r="F16" s="463"/>
      <c r="G16" s="244" t="s">
        <v>97</v>
      </c>
      <c r="H16" s="251" t="s">
        <v>98</v>
      </c>
    </row>
    <row r="17" spans="1:8" ht="80.099999999999994" customHeight="1" thickBot="1">
      <c r="A17" s="61"/>
      <c r="B17" s="479"/>
      <c r="C17" s="245" t="s">
        <v>99</v>
      </c>
      <c r="D17" s="464" t="s">
        <v>100</v>
      </c>
      <c r="E17" s="464"/>
      <c r="F17" s="464"/>
      <c r="G17" s="246" t="s">
        <v>101</v>
      </c>
      <c r="H17" s="248" t="s">
        <v>102</v>
      </c>
    </row>
    <row r="18" spans="1:8" ht="81.75" customHeight="1" thickTop="1">
      <c r="A18" s="61"/>
      <c r="B18" s="484" t="s">
        <v>103</v>
      </c>
      <c r="C18" s="243" t="s">
        <v>104</v>
      </c>
      <c r="D18" s="463" t="s">
        <v>105</v>
      </c>
      <c r="E18" s="463"/>
      <c r="F18" s="463"/>
      <c r="G18" s="244" t="s">
        <v>106</v>
      </c>
      <c r="H18" s="251" t="s">
        <v>107</v>
      </c>
    </row>
    <row r="19" spans="1:8" ht="83.25" customHeight="1" thickBot="1">
      <c r="A19" s="61"/>
      <c r="B19" s="485"/>
      <c r="C19" s="249" t="s">
        <v>108</v>
      </c>
      <c r="D19" s="486" t="s">
        <v>109</v>
      </c>
      <c r="E19" s="486"/>
      <c r="F19" s="486"/>
      <c r="G19" s="250" t="s">
        <v>110</v>
      </c>
      <c r="H19" s="353" t="s">
        <v>111</v>
      </c>
    </row>
    <row r="20" spans="1:8" ht="44.1" customHeight="1" thickTop="1">
      <c r="A20" s="61"/>
      <c r="B20" s="477" t="s">
        <v>112</v>
      </c>
      <c r="C20" s="243" t="s">
        <v>113</v>
      </c>
      <c r="D20" s="456" t="s">
        <v>114</v>
      </c>
      <c r="E20" s="457"/>
      <c r="F20" s="457"/>
      <c r="G20" s="244" t="s">
        <v>115</v>
      </c>
      <c r="H20" s="251" t="s">
        <v>116</v>
      </c>
    </row>
    <row r="21" spans="1:8" ht="69.900000000000006" customHeight="1">
      <c r="A21" s="61"/>
      <c r="B21" s="478"/>
      <c r="C21" s="480" t="s">
        <v>117</v>
      </c>
      <c r="D21" s="465" t="s">
        <v>118</v>
      </c>
      <c r="E21" s="465"/>
      <c r="F21" s="465"/>
      <c r="G21" s="461" t="s">
        <v>119</v>
      </c>
      <c r="H21" s="458" t="s">
        <v>120</v>
      </c>
    </row>
    <row r="22" spans="1:8" ht="69.900000000000006" customHeight="1">
      <c r="A22" s="61"/>
      <c r="B22" s="478"/>
      <c r="C22" s="480"/>
      <c r="D22" s="465" t="s">
        <v>121</v>
      </c>
      <c r="E22" s="466"/>
      <c r="F22" s="466"/>
      <c r="G22" s="461"/>
      <c r="H22" s="458"/>
    </row>
    <row r="23" spans="1:8" ht="69.75" customHeight="1" thickBot="1">
      <c r="A23" s="61"/>
      <c r="B23" s="479"/>
      <c r="C23" s="464"/>
      <c r="D23" s="460" t="s">
        <v>122</v>
      </c>
      <c r="E23" s="460"/>
      <c r="F23" s="460"/>
      <c r="G23" s="462"/>
      <c r="H23" s="459"/>
    </row>
    <row r="24" spans="1:8" ht="18.600000000000001" customHeight="1" thickTop="1" thickBot="1">
      <c r="A24" s="61"/>
      <c r="B24" s="67"/>
      <c r="C24" s="67"/>
      <c r="D24" s="59"/>
      <c r="E24" s="59"/>
      <c r="F24" s="59"/>
      <c r="G24" s="59"/>
      <c r="H24" s="59"/>
    </row>
    <row r="25" spans="1:8" ht="36.9" customHeight="1" thickTop="1" thickBot="1">
      <c r="A25" s="61"/>
      <c r="B25" s="473" t="s">
        <v>123</v>
      </c>
      <c r="C25" s="474"/>
      <c r="D25" s="473" t="s">
        <v>70</v>
      </c>
      <c r="E25" s="474"/>
      <c r="F25" s="481"/>
      <c r="G25" s="252" t="s">
        <v>71</v>
      </c>
      <c r="H25" s="242" t="s">
        <v>72</v>
      </c>
    </row>
    <row r="26" spans="1:8" ht="36.9" customHeight="1" thickTop="1">
      <c r="A26" s="61"/>
      <c r="B26" s="475" t="s">
        <v>124</v>
      </c>
      <c r="C26" s="476"/>
      <c r="D26" s="469" t="s">
        <v>125</v>
      </c>
      <c r="E26" s="470"/>
      <c r="F26" s="470"/>
      <c r="G26" s="253" t="s">
        <v>126</v>
      </c>
      <c r="H26" s="256"/>
    </row>
    <row r="27" spans="1:8" ht="36.9" customHeight="1" thickBot="1">
      <c r="A27" s="61"/>
      <c r="B27" s="454" t="s">
        <v>127</v>
      </c>
      <c r="C27" s="455"/>
      <c r="D27" s="471" t="s">
        <v>128</v>
      </c>
      <c r="E27" s="472"/>
      <c r="F27" s="472"/>
      <c r="G27" s="254" t="s">
        <v>126</v>
      </c>
      <c r="H27" s="255"/>
    </row>
    <row r="28" spans="1:8" ht="18.600000000000001" customHeight="1" thickTop="1">
      <c r="A28" s="61"/>
      <c r="B28" s="59"/>
      <c r="C28" s="59"/>
      <c r="D28" s="59"/>
      <c r="E28" s="82"/>
      <c r="F28" s="82"/>
      <c r="G28" s="59"/>
      <c r="H28" s="59"/>
    </row>
    <row r="29" spans="1:8" ht="21.6" customHeight="1">
      <c r="A29" s="61"/>
      <c r="B29" s="380" t="s">
        <v>129</v>
      </c>
      <c r="C29" s="67"/>
      <c r="D29" s="67"/>
      <c r="E29" s="82"/>
      <c r="F29" s="82"/>
      <c r="G29" s="59"/>
      <c r="H29" s="59"/>
    </row>
    <row r="30" spans="1:8" ht="18">
      <c r="A30" s="61"/>
      <c r="B30" s="59"/>
      <c r="C30" s="220"/>
      <c r="D30" s="221"/>
      <c r="E30" s="82"/>
      <c r="F30" s="82"/>
      <c r="G30" s="59"/>
      <c r="H30" s="59"/>
    </row>
    <row r="31" spans="1:8" ht="18">
      <c r="A31" s="61"/>
      <c r="B31" s="219"/>
      <c r="C31" s="59"/>
      <c r="D31" s="221"/>
      <c r="E31" s="82"/>
      <c r="F31" s="82"/>
      <c r="G31" s="59"/>
      <c r="H31" s="59"/>
    </row>
    <row r="32" spans="1:8" ht="18">
      <c r="A32" s="61"/>
      <c r="B32" s="219"/>
      <c r="C32" s="222"/>
      <c r="D32" s="221"/>
      <c r="E32" s="82"/>
      <c r="F32" s="82"/>
      <c r="G32" s="59"/>
      <c r="H32" s="59"/>
    </row>
    <row r="33" spans="1:8" ht="18">
      <c r="A33" s="61"/>
      <c r="B33" s="219"/>
      <c r="C33" s="59"/>
      <c r="D33" s="221"/>
      <c r="E33" s="82"/>
      <c r="F33" s="82"/>
      <c r="G33" s="59"/>
      <c r="H33" s="59"/>
    </row>
    <row r="34" spans="1:8" ht="18">
      <c r="A34" s="61"/>
      <c r="B34" s="219"/>
      <c r="C34" s="59"/>
      <c r="D34" s="221"/>
      <c r="E34" s="82"/>
      <c r="F34" s="82"/>
      <c r="G34" s="59"/>
      <c r="H34" s="59"/>
    </row>
  </sheetData>
  <sheetProtection algorithmName="SHA-512" hashValue="FPHwQYrL1wO2zHu5FoQxmXTiafhJ5X1fgmXlcw25cF2Yef5C5m3gW/TPXDhusYpVWCWajerq1sGskvskECnK8A==" saltValue="z6QbxwI4a/aw2vEJftog0Q==" spinCount="100000" sheet="1" objects="1" scenarios="1"/>
  <mergeCells count="31">
    <mergeCell ref="B4:H4"/>
    <mergeCell ref="B5:H7"/>
    <mergeCell ref="D26:F26"/>
    <mergeCell ref="D27:F27"/>
    <mergeCell ref="B25:C25"/>
    <mergeCell ref="B26:C26"/>
    <mergeCell ref="B20:B23"/>
    <mergeCell ref="C21:C23"/>
    <mergeCell ref="D25:F25"/>
    <mergeCell ref="B10:B11"/>
    <mergeCell ref="B12:B15"/>
    <mergeCell ref="B16:B17"/>
    <mergeCell ref="B18:B19"/>
    <mergeCell ref="D19:F19"/>
    <mergeCell ref="D13:F13"/>
    <mergeCell ref="D14:F14"/>
    <mergeCell ref="D15:F15"/>
    <mergeCell ref="D9:F9"/>
    <mergeCell ref="D10:F10"/>
    <mergeCell ref="D11:F11"/>
    <mergeCell ref="D12:F12"/>
    <mergeCell ref="D16:F16"/>
    <mergeCell ref="D17:F17"/>
    <mergeCell ref="D18:F18"/>
    <mergeCell ref="D21:F21"/>
    <mergeCell ref="D22:F22"/>
    <mergeCell ref="B27:C27"/>
    <mergeCell ref="D20:F20"/>
    <mergeCell ref="H21:H23"/>
    <mergeCell ref="D23:F23"/>
    <mergeCell ref="G21:G23"/>
  </mergeCells>
  <hyperlinks>
    <hyperlink ref="B29" r:id="rId1" display="Find the most recent reports here" xr:uid="{00000000-0004-0000-0400-000004000000}"/>
    <hyperlink ref="D20:F20" r:id="rId2" display="Information available at following website: Regulation (danskebank.com)" xr:uid="{8FA3A79A-D7D0-4B8A-86ED-97E862C2DD62}"/>
    <hyperlink ref="D23:F23" r:id="rId3" display="Find our seperate report on ICAAP report on our website: Reports (danskebank.com)" xr:uid="{FCFEBBEA-04E9-41E7-8FC9-74A29A1ACEA8}"/>
    <hyperlink ref="D21:F21" r:id="rId4" display="https://danskebank.com/investor-relations/reports" xr:uid="{38D30106-6462-4C0A-B0AE-E33AB07A4A3B}"/>
    <hyperlink ref="D22:F22" r:id="rId5" display="Access our report on Additional Pillar III disclosures on our website: Reports (danskebank.com)" xr:uid="{C1EC4888-B3D4-4F1E-BCF0-AA993CFA887F}"/>
    <hyperlink ref="D19:F19" r:id="rId6" display="https://danskebank.com/-/media/danske-bank-com/file-cloud/2022/9/whistleblowing-policy.pdf?rev=cb664025686f4589b50acddd08f26f93&amp;hash=2D0CC5D278BCCA16B7B4688BE47E0257" xr:uid="{593952B6-1AA7-4EF7-A76E-EF5EBED02AC5}"/>
  </hyperlinks>
  <pageMargins left="0.7" right="0.7" top="0.75" bottom="0.75" header="0.3" footer="0.3"/>
  <pageSetup scale="51" orientation="landscape" r:id="rId7"/>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pageSetUpPr fitToPage="1"/>
  </sheetPr>
  <dimension ref="B1:N32"/>
  <sheetViews>
    <sheetView showGridLines="0" zoomScaleNormal="100" workbookViewId="0"/>
    <sheetView workbookViewId="1"/>
  </sheetViews>
  <sheetFormatPr defaultColWidth="9.44140625" defaultRowHeight="14.4"/>
  <cols>
    <col min="1" max="1" width="4.44140625" customWidth="1"/>
    <col min="2" max="2" width="30.5546875" customWidth="1"/>
    <col min="3" max="3" width="30.5546875" style="29" customWidth="1"/>
    <col min="4" max="4" width="60.5546875" customWidth="1"/>
    <col min="5" max="5" width="26.88671875" style="38" customWidth="1"/>
    <col min="6" max="6" width="27" style="38" customWidth="1"/>
    <col min="7" max="7" width="28.109375" style="38" customWidth="1"/>
    <col min="8" max="8" width="30.5546875" customWidth="1"/>
    <col min="9" max="9" width="64.5546875" style="26" bestFit="1" customWidth="1"/>
    <col min="10" max="10" width="4.44140625" customWidth="1"/>
    <col min="11" max="11" width="9.44140625" customWidth="1"/>
  </cols>
  <sheetData>
    <row r="1" spans="2:13" ht="14.4" customHeight="1">
      <c r="B1" s="3"/>
      <c r="C1" s="34"/>
      <c r="D1" s="3"/>
      <c r="E1" s="37"/>
      <c r="F1" s="37"/>
      <c r="G1" s="37"/>
      <c r="H1" s="3"/>
    </row>
    <row r="2" spans="2:13" ht="14.4" customHeight="1">
      <c r="B2" s="3"/>
      <c r="C2" s="34"/>
      <c r="D2" s="3"/>
      <c r="E2" s="37"/>
      <c r="F2" s="37"/>
      <c r="G2" s="37"/>
      <c r="H2" s="3"/>
    </row>
    <row r="3" spans="2:13" ht="14.4" customHeight="1">
      <c r="B3" s="3"/>
      <c r="C3" s="34"/>
      <c r="D3" s="3"/>
      <c r="E3" s="37"/>
      <c r="F3" s="37"/>
      <c r="G3" s="37"/>
      <c r="H3" s="3"/>
    </row>
    <row r="4" spans="2:13" s="9" customFormat="1" ht="33">
      <c r="B4" s="451" t="s">
        <v>130</v>
      </c>
      <c r="C4" s="451"/>
      <c r="D4" s="451"/>
      <c r="E4" s="451"/>
      <c r="F4" s="451"/>
      <c r="G4" s="451"/>
      <c r="H4" s="451"/>
      <c r="I4" s="451"/>
    </row>
    <row r="5" spans="2:13" ht="18.600000000000001" customHeight="1">
      <c r="B5" s="61"/>
      <c r="C5" s="81"/>
      <c r="D5" s="61"/>
      <c r="E5" s="68"/>
      <c r="F5" s="68"/>
      <c r="G5" s="68"/>
      <c r="H5" s="61"/>
      <c r="I5" s="82"/>
      <c r="J5" s="61"/>
      <c r="K5" s="61"/>
      <c r="L5" s="61"/>
    </row>
    <row r="6" spans="2:13" ht="39" customHeight="1">
      <c r="B6" s="495" t="s">
        <v>131</v>
      </c>
      <c r="C6" s="495"/>
      <c r="D6" s="495"/>
      <c r="E6" s="495"/>
      <c r="F6" s="495"/>
      <c r="G6" s="495"/>
      <c r="H6" s="495"/>
      <c r="I6" s="495"/>
      <c r="J6" s="61"/>
      <c r="K6" s="61"/>
      <c r="L6" s="61"/>
      <c r="M6" s="61"/>
    </row>
    <row r="7" spans="2:13" ht="18.600000000000001" customHeight="1" thickBot="1">
      <c r="B7" s="61"/>
      <c r="C7" s="81"/>
      <c r="D7" s="61"/>
      <c r="E7" s="68"/>
      <c r="F7" s="68"/>
      <c r="G7" s="68"/>
      <c r="H7" s="61"/>
      <c r="I7" s="82"/>
      <c r="J7" s="61"/>
      <c r="K7" s="61"/>
      <c r="L7" s="61"/>
      <c r="M7" s="61"/>
    </row>
    <row r="8" spans="2:13" ht="36.9" customHeight="1" thickTop="1" thickBot="1">
      <c r="B8" s="381" t="s">
        <v>132</v>
      </c>
      <c r="C8" s="381" t="s">
        <v>133</v>
      </c>
      <c r="D8" s="381" t="s">
        <v>69</v>
      </c>
      <c r="E8" s="382">
        <v>2024</v>
      </c>
      <c r="F8" s="382">
        <v>2023</v>
      </c>
      <c r="G8" s="382">
        <v>2022</v>
      </c>
      <c r="H8" s="381" t="s">
        <v>134</v>
      </c>
      <c r="I8" s="242" t="s">
        <v>72</v>
      </c>
      <c r="J8" s="61"/>
      <c r="K8" s="61"/>
      <c r="L8" s="61"/>
      <c r="M8" s="61"/>
    </row>
    <row r="9" spans="2:13" ht="36.9" customHeight="1" thickTop="1" thickBot="1">
      <c r="B9" s="487" t="s">
        <v>135</v>
      </c>
      <c r="C9" s="474"/>
      <c r="D9" s="474"/>
      <c r="E9" s="474"/>
      <c r="F9" s="474"/>
      <c r="G9" s="474"/>
      <c r="H9" s="474"/>
      <c r="I9" s="481"/>
      <c r="J9" s="61"/>
      <c r="K9" s="61"/>
      <c r="L9" s="61"/>
      <c r="M9" s="61"/>
    </row>
    <row r="10" spans="2:13" ht="18.600000000000001" customHeight="1" thickTop="1">
      <c r="B10" s="484" t="s">
        <v>136</v>
      </c>
      <c r="C10" s="491" t="s">
        <v>137</v>
      </c>
      <c r="D10" s="244" t="s">
        <v>138</v>
      </c>
      <c r="E10" s="383">
        <f>'Breakdown of baseline changes'!E10</f>
        <v>215.44734511641801</v>
      </c>
      <c r="F10" s="383">
        <f>'Breakdown of baseline changes'!H10</f>
        <v>200.76072405575999</v>
      </c>
      <c r="G10" s="383">
        <f>'Breakdown of indirect &amp; direct '!E13</f>
        <v>244.61404286006476</v>
      </c>
      <c r="H10" s="384" t="s">
        <v>139</v>
      </c>
      <c r="I10" s="385"/>
      <c r="J10" s="61"/>
      <c r="K10" s="61"/>
      <c r="L10" s="61"/>
      <c r="M10" s="61"/>
    </row>
    <row r="11" spans="2:13" ht="18.600000000000001" customHeight="1">
      <c r="B11" s="490"/>
      <c r="C11" s="492"/>
      <c r="D11" s="228" t="s">
        <v>140</v>
      </c>
      <c r="E11" s="261">
        <f>'Breakdown of baseline changes'!F10</f>
        <v>2062.6839106168368</v>
      </c>
      <c r="F11" s="261">
        <f>'Breakdown of baseline changes'!I10</f>
        <v>1753.39582580203</v>
      </c>
      <c r="G11" s="261">
        <f>'Breakdown of indirect &amp; direct '!E53</f>
        <v>2062</v>
      </c>
      <c r="H11" s="386" t="s">
        <v>139</v>
      </c>
      <c r="I11" s="387" t="s">
        <v>141</v>
      </c>
      <c r="J11" s="61"/>
      <c r="K11" s="61"/>
      <c r="L11" s="61"/>
      <c r="M11" s="61"/>
    </row>
    <row r="12" spans="2:13" ht="18.600000000000001" customHeight="1">
      <c r="B12" s="490"/>
      <c r="C12" s="492"/>
      <c r="D12" s="228" t="s">
        <v>142</v>
      </c>
      <c r="E12" s="261">
        <f>'Breakdown of baseline changes'!G10</f>
        <v>8597.6858009339194</v>
      </c>
      <c r="F12" s="261">
        <f>'Breakdown of baseline changes'!J10</f>
        <v>9231.1101282578948</v>
      </c>
      <c r="G12" s="261">
        <f>'Breakdown of indirect &amp; direct '!E105</f>
        <v>7010.2408675647603</v>
      </c>
      <c r="H12" s="386" t="s">
        <v>139</v>
      </c>
      <c r="I12" s="387" t="s">
        <v>143</v>
      </c>
      <c r="J12" s="61"/>
      <c r="K12" s="61"/>
      <c r="L12" s="61"/>
      <c r="M12" s="61"/>
    </row>
    <row r="13" spans="2:13" ht="18.600000000000001" customHeight="1">
      <c r="B13" s="490"/>
      <c r="C13" s="492"/>
      <c r="D13" s="228" t="s">
        <v>144</v>
      </c>
      <c r="E13" s="261">
        <f>SUM(E10:E12)</f>
        <v>10875.817056667174</v>
      </c>
      <c r="F13" s="261">
        <f>SUM(F10:F12)</f>
        <v>11185.266678115684</v>
      </c>
      <c r="G13" s="261">
        <f>SUM(G10:G12)</f>
        <v>9316.854910424825</v>
      </c>
      <c r="H13" s="386" t="s">
        <v>139</v>
      </c>
      <c r="I13" s="387"/>
      <c r="J13" s="61"/>
      <c r="K13" s="61"/>
      <c r="L13" s="61"/>
      <c r="M13" s="61"/>
    </row>
    <row r="14" spans="2:13" ht="18.600000000000001" customHeight="1">
      <c r="B14" s="490"/>
      <c r="C14" s="493" t="s">
        <v>145</v>
      </c>
      <c r="D14" s="228" t="s">
        <v>146</v>
      </c>
      <c r="E14" s="261">
        <f>E16*E15%</f>
        <v>37449.722608170174</v>
      </c>
      <c r="F14" s="261">
        <f>F16*F15%</f>
        <v>37106.942044483985</v>
      </c>
      <c r="G14" s="261">
        <f>G16*G15%</f>
        <v>42052.898289149125</v>
      </c>
      <c r="H14" s="386" t="s">
        <v>147</v>
      </c>
      <c r="I14" s="387"/>
      <c r="J14" s="61"/>
      <c r="K14" s="61"/>
      <c r="L14" s="61"/>
      <c r="M14" s="61"/>
    </row>
    <row r="15" spans="2:13" ht="18.600000000000001" customHeight="1">
      <c r="B15" s="490"/>
      <c r="C15" s="492"/>
      <c r="D15" s="228" t="s">
        <v>148</v>
      </c>
      <c r="E15" s="388">
        <f>'Energy consumption'!C100</f>
        <v>47</v>
      </c>
      <c r="F15" s="388">
        <f>'Energy consumption'!D100</f>
        <v>53</v>
      </c>
      <c r="G15" s="388">
        <f>'Energy consumption'!E100</f>
        <v>51</v>
      </c>
      <c r="H15" s="386" t="s">
        <v>149</v>
      </c>
      <c r="I15" s="387" t="s">
        <v>150</v>
      </c>
      <c r="J15" s="61"/>
      <c r="K15" s="61"/>
      <c r="L15" s="61"/>
      <c r="M15" s="61"/>
    </row>
    <row r="16" spans="2:13" ht="18.600000000000001" customHeight="1">
      <c r="B16" s="490"/>
      <c r="C16" s="493" t="s">
        <v>151</v>
      </c>
      <c r="D16" s="228" t="s">
        <v>152</v>
      </c>
      <c r="E16" s="261">
        <f>'Energy consumption'!C36</f>
        <v>79680.260868447178</v>
      </c>
      <c r="F16" s="261">
        <f>'Energy consumption'!D36</f>
        <v>70013.098197139596</v>
      </c>
      <c r="G16" s="261">
        <f>'Energy consumption'!E36</f>
        <v>82456.663312057106</v>
      </c>
      <c r="H16" s="386" t="s">
        <v>147</v>
      </c>
      <c r="I16" s="387"/>
      <c r="J16" s="61"/>
      <c r="K16" s="61"/>
      <c r="L16" s="61"/>
      <c r="M16" s="61"/>
    </row>
    <row r="17" spans="2:14" ht="36">
      <c r="B17" s="490"/>
      <c r="C17" s="492"/>
      <c r="D17" s="389" t="s">
        <v>153</v>
      </c>
      <c r="E17" s="340" t="s">
        <v>154</v>
      </c>
      <c r="F17" s="340">
        <v>26.7</v>
      </c>
      <c r="G17" s="340">
        <v>-1.7</v>
      </c>
      <c r="H17" s="386" t="s">
        <v>155</v>
      </c>
      <c r="I17" s="390" t="s">
        <v>156</v>
      </c>
      <c r="J17" s="61"/>
      <c r="K17" s="61"/>
      <c r="L17" s="61"/>
      <c r="M17" s="61"/>
    </row>
    <row r="18" spans="2:14" ht="36" customHeight="1">
      <c r="B18" s="378" t="s">
        <v>157</v>
      </c>
      <c r="C18" s="216" t="s">
        <v>158</v>
      </c>
      <c r="D18" s="228" t="s">
        <v>159</v>
      </c>
      <c r="E18" s="199">
        <v>0</v>
      </c>
      <c r="F18" s="199">
        <v>0</v>
      </c>
      <c r="G18" s="199">
        <v>0</v>
      </c>
      <c r="H18" s="228" t="s">
        <v>160</v>
      </c>
      <c r="I18" s="387"/>
      <c r="J18" s="61"/>
      <c r="K18" s="61"/>
      <c r="L18" s="61"/>
      <c r="M18" s="61"/>
    </row>
    <row r="19" spans="2:14" ht="18.600000000000001" customHeight="1" thickBot="1">
      <c r="B19" s="490" t="s">
        <v>161</v>
      </c>
      <c r="C19" s="492" t="s">
        <v>162</v>
      </c>
      <c r="D19" s="229" t="s">
        <v>163</v>
      </c>
      <c r="E19" s="391">
        <v>0</v>
      </c>
      <c r="F19" s="391">
        <v>0</v>
      </c>
      <c r="G19" s="391">
        <v>0</v>
      </c>
      <c r="H19" s="386" t="s">
        <v>164</v>
      </c>
      <c r="I19" s="387" t="s">
        <v>165</v>
      </c>
      <c r="J19" s="61"/>
      <c r="K19" s="61"/>
      <c r="L19" s="61"/>
      <c r="M19" s="61"/>
    </row>
    <row r="20" spans="2:14" ht="18.600000000000001" customHeight="1" thickTop="1" thickBot="1">
      <c r="B20" s="490"/>
      <c r="C20" s="494"/>
      <c r="D20" s="229" t="s">
        <v>166</v>
      </c>
      <c r="E20" s="392">
        <v>0</v>
      </c>
      <c r="F20" s="392">
        <v>0</v>
      </c>
      <c r="G20" s="392">
        <v>0</v>
      </c>
      <c r="H20" s="386" t="s">
        <v>149</v>
      </c>
      <c r="I20" s="387" t="s">
        <v>167</v>
      </c>
      <c r="J20" s="61"/>
      <c r="K20" s="61"/>
      <c r="L20" s="61"/>
      <c r="M20" s="61"/>
      <c r="N20" s="257"/>
    </row>
    <row r="21" spans="2:14" ht="18.75" customHeight="1" thickTop="1" thickBot="1">
      <c r="B21" s="379" t="s">
        <v>168</v>
      </c>
      <c r="C21" s="393" t="s">
        <v>169</v>
      </c>
      <c r="D21" s="245" t="s">
        <v>170</v>
      </c>
      <c r="E21" s="394">
        <v>0</v>
      </c>
      <c r="F21" s="394">
        <v>0</v>
      </c>
      <c r="G21" s="394">
        <v>0</v>
      </c>
      <c r="H21" s="395" t="s">
        <v>139</v>
      </c>
      <c r="I21" s="396" t="s">
        <v>167</v>
      </c>
      <c r="J21" s="61"/>
      <c r="K21" s="61"/>
      <c r="L21" s="61"/>
      <c r="M21" s="61"/>
    </row>
    <row r="22" spans="2:14" ht="36.9" customHeight="1" thickTop="1" thickBot="1">
      <c r="B22" s="487" t="s">
        <v>171</v>
      </c>
      <c r="C22" s="488"/>
      <c r="D22" s="488"/>
      <c r="E22" s="488"/>
      <c r="F22" s="488"/>
      <c r="G22" s="488"/>
      <c r="H22" s="488"/>
      <c r="I22" s="489"/>
      <c r="J22" s="61"/>
      <c r="K22" s="61"/>
      <c r="L22" s="61"/>
      <c r="M22" s="61"/>
    </row>
    <row r="23" spans="2:14" ht="38.4" customHeight="1" thickTop="1">
      <c r="B23" s="484" t="s">
        <v>172</v>
      </c>
      <c r="C23" s="397" t="s">
        <v>173</v>
      </c>
      <c r="D23" s="243" t="s">
        <v>174</v>
      </c>
      <c r="E23" s="398">
        <v>24.6</v>
      </c>
      <c r="F23" s="398">
        <f>100-'Diversity, Equity and Inclusion'!D35</f>
        <v>23.299999999999997</v>
      </c>
      <c r="G23" s="398">
        <f>100-'Diversity, Equity and Inclusion'!E35</f>
        <v>24</v>
      </c>
      <c r="H23" s="384" t="s">
        <v>149</v>
      </c>
      <c r="I23" s="385" t="s">
        <v>175</v>
      </c>
      <c r="J23" s="61"/>
      <c r="K23" s="61"/>
      <c r="L23" s="61"/>
      <c r="M23" s="61"/>
    </row>
    <row r="24" spans="2:14" ht="71.099999999999994" customHeight="1">
      <c r="B24" s="490"/>
      <c r="C24" s="216" t="s">
        <v>176</v>
      </c>
      <c r="D24" s="229" t="s">
        <v>177</v>
      </c>
      <c r="E24" s="391" t="s">
        <v>178</v>
      </c>
      <c r="F24" s="391" t="s">
        <v>178</v>
      </c>
      <c r="G24" s="391" t="s">
        <v>178</v>
      </c>
      <c r="H24" s="386" t="s">
        <v>179</v>
      </c>
      <c r="I24" s="390"/>
      <c r="J24" s="61"/>
      <c r="K24" s="61"/>
      <c r="L24" s="61"/>
      <c r="M24" s="61"/>
    </row>
    <row r="25" spans="2:14" ht="45.6" customHeight="1" thickBot="1">
      <c r="B25" s="483"/>
      <c r="C25" s="393" t="s">
        <v>180</v>
      </c>
      <c r="D25" s="399" t="s">
        <v>181</v>
      </c>
      <c r="E25" s="400">
        <f>Management!C11</f>
        <v>37.5</v>
      </c>
      <c r="F25" s="400">
        <f>Management!D11</f>
        <v>38</v>
      </c>
      <c r="G25" s="400">
        <f>Management!E11</f>
        <v>44</v>
      </c>
      <c r="H25" s="395" t="s">
        <v>149</v>
      </c>
      <c r="I25" s="401" t="s">
        <v>182</v>
      </c>
      <c r="J25" s="61"/>
      <c r="K25" s="61"/>
      <c r="L25" s="61"/>
      <c r="M25" s="61"/>
    </row>
    <row r="26" spans="2:14" ht="18.600000000000001" customHeight="1" thickTop="1">
      <c r="B26" s="71" t="s">
        <v>183</v>
      </c>
      <c r="C26" s="81"/>
      <c r="D26" s="85"/>
      <c r="E26" s="86"/>
      <c r="F26" s="86"/>
      <c r="G26" s="86"/>
      <c r="H26" s="61"/>
      <c r="I26" s="82"/>
      <c r="J26" s="61"/>
      <c r="K26" s="61"/>
      <c r="L26" s="61"/>
      <c r="M26" s="61"/>
    </row>
    <row r="27" spans="2:14" ht="18">
      <c r="B27" s="61"/>
      <c r="C27" s="81"/>
      <c r="D27" s="223"/>
      <c r="E27" s="223"/>
      <c r="F27" s="223"/>
      <c r="G27" s="223"/>
      <c r="H27" s="61"/>
      <c r="I27" s="82"/>
      <c r="J27" s="61"/>
      <c r="K27" s="61"/>
      <c r="L27" s="61"/>
      <c r="M27" s="61"/>
    </row>
    <row r="28" spans="2:14" ht="18">
      <c r="B28" s="61"/>
      <c r="C28" s="81"/>
      <c r="D28" s="61"/>
      <c r="E28" s="68"/>
      <c r="F28" s="68"/>
      <c r="G28" s="68"/>
      <c r="H28" s="61"/>
      <c r="I28" s="82"/>
      <c r="J28" s="61"/>
      <c r="K28" s="61"/>
      <c r="L28" s="61"/>
      <c r="M28" s="61"/>
    </row>
    <row r="29" spans="2:14" ht="18">
      <c r="B29" s="71"/>
      <c r="C29" s="54"/>
      <c r="D29" s="71"/>
      <c r="E29" s="72"/>
      <c r="F29" s="72"/>
      <c r="G29" s="72"/>
      <c r="H29" s="61"/>
      <c r="I29" s="82"/>
      <c r="J29" s="61"/>
      <c r="K29" s="61"/>
      <c r="L29" s="61"/>
      <c r="M29" s="61"/>
    </row>
    <row r="30" spans="2:14" ht="18">
      <c r="B30" s="61"/>
      <c r="C30" s="81"/>
      <c r="D30" s="61"/>
      <c r="E30" s="68"/>
      <c r="F30" s="68"/>
      <c r="G30" s="68"/>
      <c r="H30" s="61"/>
      <c r="I30" s="82"/>
      <c r="J30" s="61"/>
      <c r="K30" s="61"/>
      <c r="L30" s="61"/>
      <c r="M30" s="61"/>
    </row>
    <row r="31" spans="2:14" ht="18">
      <c r="B31" s="61"/>
      <c r="C31" s="81"/>
      <c r="D31" s="61"/>
      <c r="E31" s="68"/>
      <c r="F31" s="68"/>
      <c r="G31" s="68"/>
      <c r="H31" s="61"/>
      <c r="I31" s="82"/>
      <c r="J31" s="61"/>
      <c r="K31" s="61"/>
      <c r="L31" s="61"/>
      <c r="M31" s="61"/>
    </row>
    <row r="32" spans="2:14" ht="18">
      <c r="B32" s="61"/>
      <c r="C32" s="81"/>
      <c r="D32" s="61"/>
      <c r="E32" s="68"/>
      <c r="F32" s="68"/>
      <c r="G32" s="68"/>
      <c r="H32" s="61"/>
      <c r="I32" s="82"/>
      <c r="J32" s="61"/>
      <c r="K32" s="61"/>
      <c r="L32" s="61"/>
      <c r="M32" s="61"/>
    </row>
  </sheetData>
  <sheetProtection algorithmName="SHA-512" hashValue="qMLPBn4qbTSNdVYYNqJhaZMFyIgAXThsOpEdfBBZtTv4Hu3kLahalK0zvGV1Duoll3W0QJG52mbPUTGkZsqNdg==" saltValue="jDNXBmYBLjPHFIBCuwMuog==" spinCount="100000" sheet="1" objects="1" scenarios="1"/>
  <mergeCells count="11">
    <mergeCell ref="B9:I9"/>
    <mergeCell ref="B22:I22"/>
    <mergeCell ref="B4:I4"/>
    <mergeCell ref="B23:B25"/>
    <mergeCell ref="B10:B17"/>
    <mergeCell ref="C10:C13"/>
    <mergeCell ref="C14:C15"/>
    <mergeCell ref="C16:C17"/>
    <mergeCell ref="B19:B20"/>
    <mergeCell ref="C19:C20"/>
    <mergeCell ref="B6:I6"/>
  </mergeCells>
  <hyperlinks>
    <hyperlink ref="B6:D6" r:id="rId1" display="www.danskebank.com/sustainability/publications-and-policies" xr:uid="{89AE45A2-07FC-4CDD-8EE3-9CBE8AA6BBDA}"/>
  </hyperlinks>
  <pageMargins left="0.7" right="0.7" top="0.75" bottom="0.75" header="0.3" footer="0.3"/>
  <pageSetup scale="51"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4"/>
    <pageSetUpPr fitToPage="1"/>
  </sheetPr>
  <dimension ref="A1:P43"/>
  <sheetViews>
    <sheetView showGridLines="0" zoomScaleNormal="100" workbookViewId="0"/>
    <sheetView workbookViewId="1"/>
  </sheetViews>
  <sheetFormatPr defaultColWidth="9.44140625" defaultRowHeight="14.4"/>
  <cols>
    <col min="1" max="1" width="4.44140625" customWidth="1"/>
    <col min="2" max="2" width="105.5546875" customWidth="1"/>
    <col min="3" max="7" width="20.5546875" style="38" customWidth="1"/>
    <col min="8" max="14" width="9.44140625" customWidth="1"/>
    <col min="15" max="15" width="20.5546875" customWidth="1"/>
    <col min="16" max="16" width="4.44140625" customWidth="1"/>
    <col min="17" max="17" width="9.44140625" customWidth="1"/>
  </cols>
  <sheetData>
    <row r="1" spans="1:16" ht="14.4" customHeight="1">
      <c r="B1" s="3"/>
      <c r="C1" s="37"/>
      <c r="D1" s="37"/>
      <c r="E1" s="37"/>
      <c r="F1" s="37"/>
      <c r="G1" s="37"/>
      <c r="H1" s="3"/>
    </row>
    <row r="2" spans="1:16" ht="14.4" customHeight="1">
      <c r="B2" s="3"/>
      <c r="C2" s="37"/>
      <c r="D2" s="37"/>
      <c r="E2" s="37"/>
      <c r="F2" s="37"/>
      <c r="G2" s="37"/>
      <c r="H2" s="3"/>
    </row>
    <row r="3" spans="1:16" ht="14.4" customHeight="1">
      <c r="B3" s="3"/>
      <c r="C3" s="37"/>
      <c r="D3" s="37"/>
      <c r="E3" s="37"/>
      <c r="F3" s="37"/>
      <c r="G3" s="37"/>
      <c r="H3" s="3"/>
    </row>
    <row r="4" spans="1:16" s="9" customFormat="1" ht="33">
      <c r="B4" s="451" t="s">
        <v>184</v>
      </c>
      <c r="C4" s="451"/>
      <c r="D4" s="451"/>
      <c r="E4" s="451"/>
      <c r="F4" s="451"/>
      <c r="G4" s="451"/>
      <c r="H4" s="32"/>
      <c r="I4" s="32"/>
      <c r="J4" s="32"/>
      <c r="K4" s="32"/>
      <c r="L4" s="32"/>
      <c r="M4" s="32"/>
      <c r="N4" s="32"/>
      <c r="O4" s="32"/>
      <c r="P4" s="17"/>
    </row>
    <row r="5" spans="1:16" ht="18.600000000000001" customHeight="1">
      <c r="A5" s="61"/>
      <c r="B5" s="61"/>
      <c r="C5" s="68"/>
      <c r="D5" s="68"/>
      <c r="E5" s="68"/>
      <c r="F5" s="68"/>
      <c r="G5" s="68"/>
    </row>
    <row r="6" spans="1:16" ht="18.75" customHeight="1">
      <c r="A6" s="61"/>
      <c r="B6" s="160" t="s">
        <v>185</v>
      </c>
      <c r="C6" s="161">
        <v>2024</v>
      </c>
      <c r="D6" s="162">
        <v>2023</v>
      </c>
      <c r="E6" s="162">
        <v>2022</v>
      </c>
      <c r="F6" s="162">
        <v>2021</v>
      </c>
      <c r="G6" s="162">
        <v>2020</v>
      </c>
    </row>
    <row r="7" spans="1:16" ht="18.75" customHeight="1">
      <c r="A7" s="61"/>
      <c r="B7" s="52"/>
      <c r="C7" s="134">
        <v>33.299999999999997</v>
      </c>
      <c r="D7" s="224">
        <v>33.4</v>
      </c>
      <c r="E7" s="225">
        <v>13</v>
      </c>
      <c r="F7" s="225">
        <v>7.4</v>
      </c>
      <c r="G7" s="225">
        <v>3.7</v>
      </c>
    </row>
    <row r="8" spans="1:16" ht="18.75" customHeight="1">
      <c r="A8" s="61"/>
      <c r="B8" s="61"/>
      <c r="C8" s="68"/>
      <c r="D8" s="68"/>
      <c r="E8" s="68"/>
      <c r="F8" s="68"/>
      <c r="G8" s="68"/>
    </row>
    <row r="9" spans="1:16" ht="18.75" customHeight="1">
      <c r="A9" s="61"/>
      <c r="B9" s="160" t="s">
        <v>186</v>
      </c>
      <c r="C9" s="161">
        <v>2024</v>
      </c>
      <c r="D9" s="162">
        <v>2023</v>
      </c>
      <c r="E9" s="162">
        <v>2022</v>
      </c>
      <c r="F9" s="162">
        <v>2021</v>
      </c>
      <c r="G9" s="162">
        <v>2020</v>
      </c>
    </row>
    <row r="10" spans="1:16" ht="18.75" customHeight="1">
      <c r="A10" s="61"/>
      <c r="B10" s="52"/>
      <c r="C10" s="134">
        <v>29.1</v>
      </c>
      <c r="D10" s="226">
        <v>27.2</v>
      </c>
      <c r="E10" s="97">
        <v>21.5</v>
      </c>
      <c r="F10" s="97">
        <v>17</v>
      </c>
      <c r="G10" s="97">
        <v>9.8000000000000007</v>
      </c>
    </row>
    <row r="11" spans="1:16" ht="18.75" customHeight="1">
      <c r="A11" s="61"/>
      <c r="B11" s="61"/>
      <c r="C11" s="68"/>
      <c r="D11" s="68"/>
      <c r="E11" s="68"/>
      <c r="F11" s="68"/>
      <c r="G11" s="68"/>
    </row>
    <row r="12" spans="1:16" ht="18.75" customHeight="1">
      <c r="A12" s="61"/>
      <c r="B12" s="160" t="s">
        <v>187</v>
      </c>
      <c r="C12" s="161">
        <v>2024</v>
      </c>
      <c r="D12" s="162">
        <v>2023</v>
      </c>
      <c r="E12" s="162">
        <v>2022</v>
      </c>
      <c r="F12" s="162">
        <v>2021</v>
      </c>
      <c r="G12" s="162">
        <v>2020</v>
      </c>
    </row>
    <row r="13" spans="1:16" ht="18.75" customHeight="1">
      <c r="A13" s="61"/>
      <c r="B13" s="52"/>
      <c r="C13" s="134">
        <v>89.7</v>
      </c>
      <c r="D13" s="97">
        <v>93.5</v>
      </c>
      <c r="E13" s="97">
        <v>64.400000000000006</v>
      </c>
      <c r="F13" s="97">
        <v>77.3</v>
      </c>
      <c r="G13" s="97">
        <v>40.799999999999997</v>
      </c>
    </row>
    <row r="14" spans="1:16" ht="18.75" customHeight="1">
      <c r="A14" s="61"/>
      <c r="B14" s="71" t="s">
        <v>188</v>
      </c>
      <c r="C14" s="72"/>
      <c r="D14" s="72"/>
      <c r="E14" s="72"/>
      <c r="F14" s="68"/>
      <c r="G14" s="73"/>
    </row>
    <row r="15" spans="1:16" ht="18.75" customHeight="1">
      <c r="A15" s="61"/>
      <c r="B15" s="349" t="s">
        <v>189</v>
      </c>
      <c r="C15" s="72"/>
      <c r="D15" s="72"/>
      <c r="E15" s="72"/>
      <c r="F15" s="68"/>
      <c r="G15" s="73"/>
    </row>
    <row r="16" spans="1:16" ht="18.75" customHeight="1">
      <c r="A16" s="61"/>
      <c r="B16" s="61"/>
      <c r="C16" s="68"/>
      <c r="D16" s="68"/>
      <c r="E16" s="68"/>
      <c r="F16" s="68"/>
      <c r="G16" s="68"/>
    </row>
    <row r="17" spans="1:9" ht="18.75" customHeight="1">
      <c r="A17" s="61"/>
      <c r="B17" s="160" t="s">
        <v>190</v>
      </c>
      <c r="C17" s="161">
        <v>2024</v>
      </c>
      <c r="D17" s="162">
        <v>2023</v>
      </c>
      <c r="E17" s="162">
        <v>2022</v>
      </c>
      <c r="F17" s="162">
        <v>2021</v>
      </c>
      <c r="G17" s="162">
        <v>2020</v>
      </c>
    </row>
    <row r="18" spans="1:9" ht="18.75" customHeight="1">
      <c r="A18" s="61"/>
      <c r="B18" s="52"/>
      <c r="C18" s="134">
        <v>49.4</v>
      </c>
      <c r="D18" s="226">
        <v>41.9</v>
      </c>
      <c r="E18" s="97">
        <v>34.799999999999997</v>
      </c>
      <c r="F18" s="97">
        <v>20.6</v>
      </c>
      <c r="G18" s="97">
        <v>12.5</v>
      </c>
    </row>
    <row r="19" spans="1:9" ht="18.75" customHeight="1">
      <c r="A19" s="61"/>
      <c r="B19" s="61"/>
      <c r="C19" s="68"/>
      <c r="D19" s="68"/>
      <c r="E19" s="68"/>
      <c r="F19" s="68"/>
      <c r="G19" s="68"/>
    </row>
    <row r="20" spans="1:9" ht="18.75" customHeight="1">
      <c r="A20" s="61"/>
      <c r="B20" s="163" t="s">
        <v>191</v>
      </c>
      <c r="C20" s="161">
        <v>2024</v>
      </c>
      <c r="D20" s="164">
        <v>2023</v>
      </c>
      <c r="E20" s="164">
        <v>2022</v>
      </c>
      <c r="F20" s="162">
        <v>2021</v>
      </c>
      <c r="G20" s="164">
        <v>2020</v>
      </c>
    </row>
    <row r="21" spans="1:9" ht="18.75" customHeight="1">
      <c r="A21" s="61"/>
      <c r="B21" s="52"/>
      <c r="C21" s="134">
        <v>29</v>
      </c>
      <c r="D21" s="97">
        <v>27.1</v>
      </c>
      <c r="E21" s="97">
        <v>21.5</v>
      </c>
      <c r="F21" s="97">
        <v>16.899999999999999</v>
      </c>
      <c r="G21" s="97">
        <v>9.8000000000000007</v>
      </c>
    </row>
    <row r="22" spans="1:9" ht="18.75" customHeight="1">
      <c r="A22" s="61"/>
      <c r="B22" s="61"/>
      <c r="C22" s="68"/>
      <c r="D22" s="68"/>
      <c r="E22" s="68"/>
      <c r="F22" s="68"/>
      <c r="G22" s="68"/>
    </row>
    <row r="23" spans="1:9" ht="18.75" customHeight="1">
      <c r="A23" s="61"/>
      <c r="B23" s="160" t="s">
        <v>192</v>
      </c>
      <c r="C23" s="161">
        <v>2024</v>
      </c>
      <c r="D23" s="162">
        <v>2023</v>
      </c>
      <c r="E23" s="162">
        <v>2022</v>
      </c>
      <c r="F23" s="162">
        <v>2021</v>
      </c>
      <c r="G23" s="162">
        <v>2020</v>
      </c>
    </row>
    <row r="24" spans="1:9" ht="18.75" customHeight="1">
      <c r="A24" s="61"/>
      <c r="B24" s="52"/>
      <c r="C24" s="134">
        <v>57.4</v>
      </c>
      <c r="D24" s="97">
        <v>55.4</v>
      </c>
      <c r="E24" s="97">
        <v>37.700000000000003</v>
      </c>
      <c r="F24" s="97">
        <v>33.5</v>
      </c>
      <c r="G24" s="97">
        <v>27.2</v>
      </c>
    </row>
    <row r="25" spans="1:9" ht="18.75" customHeight="1">
      <c r="A25" s="61"/>
      <c r="B25" s="61"/>
      <c r="C25" s="68"/>
      <c r="D25" s="68"/>
      <c r="E25" s="68"/>
      <c r="F25" s="68"/>
      <c r="G25" s="68"/>
    </row>
    <row r="26" spans="1:9" ht="18.75" customHeight="1">
      <c r="A26" s="61"/>
      <c r="B26" s="160" t="s">
        <v>193</v>
      </c>
      <c r="C26" s="161">
        <v>2024</v>
      </c>
      <c r="D26" s="162">
        <v>2023</v>
      </c>
      <c r="E26" s="162">
        <v>2022</v>
      </c>
      <c r="F26" s="162">
        <v>2021</v>
      </c>
      <c r="G26" s="162">
        <v>2020</v>
      </c>
    </row>
    <row r="27" spans="1:9" ht="18.75" customHeight="1">
      <c r="A27" s="61"/>
      <c r="B27" s="52"/>
      <c r="C27" s="350">
        <v>572</v>
      </c>
      <c r="D27" s="102">
        <v>517</v>
      </c>
      <c r="E27" s="102">
        <v>465</v>
      </c>
      <c r="F27" s="102">
        <v>564</v>
      </c>
      <c r="G27" s="227" t="s">
        <v>194</v>
      </c>
      <c r="I27" s="51"/>
    </row>
    <row r="28" spans="1:9" ht="18.75" customHeight="1">
      <c r="A28" s="61"/>
      <c r="B28" s="78" t="s">
        <v>195</v>
      </c>
      <c r="C28" s="428"/>
      <c r="D28" s="109"/>
      <c r="E28" s="109"/>
      <c r="F28" s="109"/>
      <c r="G28" s="429"/>
      <c r="I28" s="51"/>
    </row>
    <row r="29" spans="1:9" ht="18.75" customHeight="1">
      <c r="A29" s="61"/>
      <c r="B29" s="71" t="s">
        <v>196</v>
      </c>
      <c r="C29" s="72"/>
      <c r="D29" s="72"/>
      <c r="E29" s="72"/>
      <c r="F29" s="68"/>
      <c r="G29" s="68"/>
    </row>
    <row r="30" spans="1:9" ht="18.75" customHeight="1">
      <c r="A30" s="61"/>
      <c r="B30" s="71"/>
      <c r="C30" s="72"/>
      <c r="D30" s="72"/>
      <c r="E30" s="72"/>
      <c r="F30" s="72"/>
      <c r="G30" s="72"/>
    </row>
    <row r="31" spans="1:9" ht="18.75" customHeight="1">
      <c r="A31" s="61"/>
      <c r="B31" s="160" t="s">
        <v>197</v>
      </c>
      <c r="C31" s="161">
        <v>2024</v>
      </c>
      <c r="D31" s="162">
        <v>2023</v>
      </c>
      <c r="E31" s="162">
        <v>2022</v>
      </c>
      <c r="F31" s="162">
        <v>2021</v>
      </c>
      <c r="G31" s="162">
        <v>2020</v>
      </c>
    </row>
    <row r="32" spans="1:9" ht="18.75" customHeight="1">
      <c r="A32" s="61"/>
      <c r="B32" s="52"/>
      <c r="C32" s="350">
        <v>49</v>
      </c>
      <c r="D32" s="102">
        <v>53</v>
      </c>
      <c r="E32" s="102">
        <v>52</v>
      </c>
      <c r="F32" s="102">
        <v>65</v>
      </c>
      <c r="G32" s="227" t="s">
        <v>194</v>
      </c>
    </row>
    <row r="33" spans="1:7" ht="18.75" customHeight="1">
      <c r="A33" s="61"/>
      <c r="B33" s="78" t="s">
        <v>198</v>
      </c>
      <c r="C33" s="428"/>
      <c r="D33" s="109"/>
      <c r="E33" s="109"/>
      <c r="F33" s="109"/>
      <c r="G33" s="429"/>
    </row>
    <row r="34" spans="1:7" ht="18.75" customHeight="1">
      <c r="A34" s="61"/>
      <c r="B34" s="71" t="s">
        <v>199</v>
      </c>
      <c r="C34" s="79"/>
      <c r="D34" s="72"/>
      <c r="E34" s="72"/>
      <c r="F34" s="68"/>
      <c r="G34" s="72"/>
    </row>
    <row r="35" spans="1:7" ht="18.75" customHeight="1">
      <c r="A35" s="61"/>
      <c r="C35" s="72"/>
      <c r="D35" s="72"/>
      <c r="E35" s="72"/>
      <c r="F35" s="72"/>
      <c r="G35" s="72"/>
    </row>
    <row r="36" spans="1:7" ht="18">
      <c r="A36" s="61"/>
      <c r="B36" s="61"/>
      <c r="C36" s="68"/>
      <c r="D36" s="68"/>
      <c r="E36" s="68"/>
      <c r="F36" s="72"/>
      <c r="G36" s="72"/>
    </row>
    <row r="40" spans="1:7" ht="18">
      <c r="B40" s="61"/>
      <c r="C40" s="68"/>
      <c r="D40" s="68"/>
      <c r="E40" s="68"/>
      <c r="F40" s="68"/>
      <c r="G40" s="80"/>
    </row>
    <row r="41" spans="1:7">
      <c r="G41" s="39"/>
    </row>
    <row r="43" spans="1:7">
      <c r="B43" s="19"/>
      <c r="C43" s="40"/>
      <c r="D43" s="40"/>
      <c r="E43" s="40"/>
      <c r="F43" s="40"/>
    </row>
  </sheetData>
  <sheetProtection algorithmName="SHA-512" hashValue="okwoH9A9Wb6fjr/J9GOW6h6v/J11WOn/UC/55iFuTA2Lglt50GEGOLF/8KuRRM9RLGD2ORcR+RLZlAlBWI7OCA==" saltValue="tom6bs24Q9eU8B50vJcEDw==" spinCount="100000" sheet="1" objects="1" scenarios="1"/>
  <mergeCells count="1">
    <mergeCell ref="B4:G4"/>
  </mergeCells>
  <pageMargins left="0.7" right="0.7" top="0.75" bottom="0.75" header="0.3" footer="0.3"/>
  <pageSetup scale="51"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4"/>
    <pageSetUpPr fitToPage="1"/>
  </sheetPr>
  <dimension ref="B1:H41"/>
  <sheetViews>
    <sheetView showGridLines="0" zoomScaleNormal="100" workbookViewId="0"/>
    <sheetView workbookViewId="1"/>
  </sheetViews>
  <sheetFormatPr defaultColWidth="9.44140625" defaultRowHeight="14.4"/>
  <cols>
    <col min="1" max="1" width="4.44140625" customWidth="1"/>
    <col min="2" max="2" width="106" customWidth="1"/>
    <col min="3" max="3" width="20.5546875" style="38" customWidth="1"/>
    <col min="4" max="7" width="20.5546875" customWidth="1"/>
    <col min="8" max="8" width="4.44140625" customWidth="1"/>
    <col min="9" max="9" width="9.44140625" customWidth="1"/>
  </cols>
  <sheetData>
    <row r="1" spans="2:8" ht="14.4" customHeight="1">
      <c r="B1" s="3"/>
      <c r="C1" s="37"/>
      <c r="D1" s="3"/>
      <c r="E1" s="3"/>
      <c r="F1" s="3"/>
      <c r="G1" s="3"/>
      <c r="H1" s="3"/>
    </row>
    <row r="2" spans="2:8" ht="14.4" customHeight="1">
      <c r="B2" s="3"/>
      <c r="C2" s="37"/>
      <c r="D2" s="3"/>
      <c r="E2" s="3"/>
      <c r="F2" s="3"/>
      <c r="G2" s="3"/>
      <c r="H2" s="3"/>
    </row>
    <row r="3" spans="2:8" ht="14.4" customHeight="1">
      <c r="B3" s="3"/>
      <c r="C3" s="37"/>
      <c r="D3" s="3"/>
      <c r="E3" s="3"/>
      <c r="F3" s="3"/>
      <c r="G3" s="3"/>
      <c r="H3" s="3"/>
    </row>
    <row r="4" spans="2:8" s="9" customFormat="1" ht="33">
      <c r="B4" s="451" t="s">
        <v>200</v>
      </c>
      <c r="C4" s="451"/>
      <c r="D4" s="451"/>
      <c r="E4" s="451"/>
      <c r="F4" s="451"/>
      <c r="G4" s="451"/>
      <c r="H4" s="17"/>
    </row>
    <row r="5" spans="2:8" s="9" customFormat="1" ht="18.600000000000001" customHeight="1">
      <c r="B5" s="61"/>
      <c r="C5" s="68"/>
      <c r="D5" s="61"/>
      <c r="E5" s="61"/>
      <c r="F5" s="61"/>
      <c r="G5" s="61"/>
      <c r="H5" s="17"/>
    </row>
    <row r="6" spans="2:8" s="9" customFormat="1" ht="18.600000000000001" customHeight="1">
      <c r="B6" s="258" t="s">
        <v>201</v>
      </c>
      <c r="C6" s="259">
        <v>2024</v>
      </c>
      <c r="D6" s="265">
        <v>2023</v>
      </c>
      <c r="E6" s="265">
        <v>2022</v>
      </c>
      <c r="F6" s="265">
        <v>2021</v>
      </c>
      <c r="G6" s="265">
        <v>2020</v>
      </c>
      <c r="H6" s="17"/>
    </row>
    <row r="7" spans="2:8" ht="18.600000000000001" customHeight="1">
      <c r="B7" s="197"/>
      <c r="C7" s="261">
        <v>880</v>
      </c>
      <c r="D7" s="266">
        <v>771</v>
      </c>
      <c r="E7" s="267">
        <v>670</v>
      </c>
      <c r="F7" s="268">
        <v>2007</v>
      </c>
      <c r="G7" s="268">
        <v>1765</v>
      </c>
    </row>
    <row r="8" spans="2:8" ht="18.600000000000001" customHeight="1">
      <c r="B8" s="78" t="s">
        <v>202</v>
      </c>
      <c r="C8" s="86"/>
      <c r="D8" s="69"/>
      <c r="E8" s="179"/>
      <c r="F8" s="179"/>
      <c r="G8" s="179"/>
    </row>
    <row r="9" spans="2:8" ht="18.600000000000001" customHeight="1">
      <c r="B9" s="61"/>
      <c r="C9" s="68"/>
      <c r="D9" s="68"/>
      <c r="E9" s="68"/>
      <c r="F9" s="68"/>
      <c r="G9" s="68"/>
    </row>
    <row r="10" spans="2:8" ht="18.600000000000001" customHeight="1">
      <c r="B10" s="258" t="s">
        <v>203</v>
      </c>
      <c r="C10" s="259">
        <v>2024</v>
      </c>
      <c r="D10" s="260">
        <v>2023</v>
      </c>
      <c r="E10" s="260">
        <v>2022</v>
      </c>
      <c r="F10" s="260">
        <v>2021</v>
      </c>
      <c r="G10" s="260">
        <v>2020</v>
      </c>
    </row>
    <row r="11" spans="2:8" ht="18.600000000000001" customHeight="1">
      <c r="B11" s="197"/>
      <c r="C11" s="261">
        <v>2438</v>
      </c>
      <c r="D11" s="264">
        <v>1481</v>
      </c>
      <c r="E11" s="264">
        <v>1718</v>
      </c>
      <c r="F11" s="263" t="s">
        <v>194</v>
      </c>
      <c r="G11" s="263" t="s">
        <v>194</v>
      </c>
    </row>
    <row r="12" spans="2:8" ht="18.600000000000001" customHeight="1">
      <c r="B12" s="78" t="s">
        <v>204</v>
      </c>
      <c r="C12" s="86"/>
      <c r="D12" s="133"/>
      <c r="E12" s="133"/>
      <c r="F12" s="180"/>
      <c r="G12" s="180"/>
    </row>
    <row r="13" spans="2:8" ht="18.600000000000001" customHeight="1">
      <c r="B13" s="61"/>
      <c r="C13" s="68"/>
      <c r="D13" s="68"/>
      <c r="E13" s="68"/>
      <c r="F13" s="68"/>
      <c r="G13" s="68"/>
    </row>
    <row r="14" spans="2:8" ht="18.600000000000001" customHeight="1">
      <c r="B14" s="258" t="s">
        <v>205</v>
      </c>
      <c r="C14" s="259">
        <v>2024</v>
      </c>
      <c r="D14" s="260">
        <v>2023</v>
      </c>
      <c r="E14" s="260">
        <v>2022</v>
      </c>
      <c r="F14" s="260">
        <v>2021</v>
      </c>
      <c r="G14" s="260">
        <v>2020</v>
      </c>
    </row>
    <row r="15" spans="2:8" ht="18.600000000000001" customHeight="1">
      <c r="B15" s="197"/>
      <c r="C15" s="261">
        <v>1214</v>
      </c>
      <c r="D15" s="262">
        <v>809</v>
      </c>
      <c r="E15" s="262">
        <v>978</v>
      </c>
      <c r="F15" s="263" t="s">
        <v>194</v>
      </c>
      <c r="G15" s="263" t="s">
        <v>194</v>
      </c>
    </row>
    <row r="16" spans="2:8" ht="18.600000000000001" customHeight="1">
      <c r="B16" s="78" t="s">
        <v>204</v>
      </c>
      <c r="C16" s="86"/>
      <c r="D16" s="61"/>
      <c r="E16" s="61"/>
      <c r="F16" s="180"/>
      <c r="G16" s="180"/>
    </row>
    <row r="17" spans="2:7" ht="18.600000000000001" customHeight="1">
      <c r="B17" s="61"/>
      <c r="C17" s="68"/>
      <c r="D17" s="68"/>
      <c r="E17" s="68"/>
      <c r="F17" s="68"/>
      <c r="G17" s="68"/>
    </row>
    <row r="18" spans="2:7" ht="18.600000000000001" customHeight="1">
      <c r="B18" s="258" t="s">
        <v>206</v>
      </c>
      <c r="C18" s="259">
        <v>2024</v>
      </c>
      <c r="D18" s="260">
        <v>2023</v>
      </c>
      <c r="E18" s="260">
        <v>2022</v>
      </c>
      <c r="F18" s="260">
        <v>2021</v>
      </c>
      <c r="G18" s="260">
        <v>2020</v>
      </c>
    </row>
    <row r="19" spans="2:7" ht="18.600000000000001" customHeight="1">
      <c r="B19" s="197"/>
      <c r="C19" s="261">
        <v>40730</v>
      </c>
      <c r="D19" s="264">
        <v>61926</v>
      </c>
      <c r="E19" s="264">
        <v>61373</v>
      </c>
      <c r="F19" s="263" t="s">
        <v>194</v>
      </c>
      <c r="G19" s="263" t="s">
        <v>194</v>
      </c>
    </row>
    <row r="20" spans="2:7" ht="18.600000000000001" customHeight="1">
      <c r="B20" s="78" t="s">
        <v>204</v>
      </c>
      <c r="C20" s="86"/>
      <c r="D20" s="133"/>
      <c r="E20" s="133"/>
      <c r="F20" s="180"/>
      <c r="G20" s="180"/>
    </row>
    <row r="21" spans="2:7" ht="18.600000000000001" customHeight="1">
      <c r="B21" s="61"/>
      <c r="C21" s="68"/>
      <c r="D21" s="68"/>
      <c r="E21" s="68"/>
      <c r="F21" s="68"/>
      <c r="G21" s="68"/>
    </row>
    <row r="22" spans="2:7" ht="18.600000000000001" customHeight="1">
      <c r="B22" s="258" t="s">
        <v>207</v>
      </c>
      <c r="C22" s="259">
        <v>2024</v>
      </c>
      <c r="D22" s="260">
        <v>2023</v>
      </c>
      <c r="E22" s="260">
        <v>2022</v>
      </c>
      <c r="F22" s="260">
        <v>2021</v>
      </c>
      <c r="G22" s="260">
        <v>2020</v>
      </c>
    </row>
    <row r="23" spans="2:7" ht="18.600000000000001" customHeight="1">
      <c r="B23" s="197"/>
      <c r="C23" s="261">
        <v>3307</v>
      </c>
      <c r="D23" s="264">
        <v>4972</v>
      </c>
      <c r="E23" s="264">
        <v>4957</v>
      </c>
      <c r="F23" s="263" t="s">
        <v>194</v>
      </c>
      <c r="G23" s="263" t="s">
        <v>194</v>
      </c>
    </row>
    <row r="24" spans="2:7" ht="18.600000000000001" customHeight="1">
      <c r="B24" s="78" t="s">
        <v>204</v>
      </c>
      <c r="C24" s="86"/>
      <c r="D24" s="68"/>
      <c r="E24" s="68"/>
      <c r="F24" s="68"/>
      <c r="G24" s="68"/>
    </row>
    <row r="25" spans="2:7" ht="18">
      <c r="B25" s="61"/>
      <c r="C25" s="68"/>
      <c r="D25" s="61"/>
      <c r="E25" s="61"/>
      <c r="F25" s="61"/>
      <c r="G25" s="61"/>
    </row>
    <row r="26" spans="2:7" ht="18">
      <c r="B26" s="61"/>
      <c r="C26" s="68"/>
      <c r="D26" s="61"/>
      <c r="E26" s="61"/>
      <c r="F26" s="61"/>
      <c r="G26" s="61"/>
    </row>
    <row r="27" spans="2:7" ht="18">
      <c r="B27" s="61"/>
      <c r="C27" s="68"/>
      <c r="D27" s="61"/>
      <c r="E27" s="61"/>
      <c r="F27" s="61"/>
      <c r="G27" s="61"/>
    </row>
    <row r="28" spans="2:7" ht="18">
      <c r="B28" s="61"/>
      <c r="C28" s="68"/>
      <c r="D28" s="61"/>
      <c r="E28" s="61"/>
      <c r="F28" s="61"/>
      <c r="G28" s="61"/>
    </row>
    <row r="29" spans="2:7" ht="18">
      <c r="B29" s="61"/>
      <c r="C29" s="68"/>
      <c r="D29" s="61"/>
      <c r="E29" s="61"/>
      <c r="F29" s="61"/>
      <c r="G29" s="61"/>
    </row>
    <row r="30" spans="2:7" ht="18">
      <c r="B30" s="61"/>
      <c r="C30" s="68"/>
      <c r="D30" s="61"/>
      <c r="E30" s="61"/>
      <c r="F30" s="61"/>
      <c r="G30" s="61"/>
    </row>
    <row r="31" spans="2:7" ht="18">
      <c r="B31" s="61"/>
      <c r="C31" s="68"/>
      <c r="D31" s="61"/>
      <c r="E31" s="61"/>
      <c r="F31" s="61"/>
      <c r="G31" s="61"/>
    </row>
    <row r="32" spans="2:7" ht="18">
      <c r="B32" s="61"/>
      <c r="C32" s="68"/>
      <c r="D32" s="61"/>
      <c r="E32" s="61"/>
      <c r="F32" s="61"/>
      <c r="G32" s="61"/>
    </row>
    <row r="33" spans="2:7" ht="18">
      <c r="B33" s="61"/>
      <c r="C33" s="68"/>
      <c r="D33" s="61"/>
      <c r="E33" s="61"/>
      <c r="F33" s="61"/>
      <c r="G33" s="61"/>
    </row>
    <row r="34" spans="2:7" ht="18">
      <c r="B34" s="61"/>
      <c r="C34" s="68"/>
      <c r="D34" s="61"/>
      <c r="E34" s="61"/>
      <c r="F34" s="61"/>
      <c r="G34" s="61"/>
    </row>
    <row r="35" spans="2:7" ht="18">
      <c r="B35" s="61"/>
      <c r="C35" s="68"/>
      <c r="D35" s="61"/>
      <c r="E35" s="61"/>
      <c r="F35" s="61"/>
      <c r="G35" s="61"/>
    </row>
    <row r="36" spans="2:7" ht="18">
      <c r="B36" s="61"/>
      <c r="C36" s="68"/>
      <c r="D36" s="61"/>
      <c r="E36" s="61"/>
      <c r="F36" s="61"/>
      <c r="G36" s="61"/>
    </row>
    <row r="37" spans="2:7" ht="18">
      <c r="B37" s="61"/>
      <c r="C37" s="68"/>
      <c r="D37" s="61"/>
      <c r="E37" s="61"/>
      <c r="F37" s="61"/>
      <c r="G37" s="61"/>
    </row>
    <row r="38" spans="2:7" ht="18">
      <c r="B38" s="61"/>
      <c r="C38" s="68"/>
      <c r="D38" s="61"/>
      <c r="E38" s="61"/>
      <c r="F38" s="61"/>
      <c r="G38" s="61"/>
    </row>
    <row r="39" spans="2:7" ht="18">
      <c r="B39" s="61"/>
      <c r="C39" s="68"/>
      <c r="D39" s="61"/>
      <c r="E39" s="61"/>
      <c r="F39" s="61"/>
      <c r="G39" s="61"/>
    </row>
    <row r="40" spans="2:7" ht="18">
      <c r="B40" s="61"/>
      <c r="C40" s="68"/>
      <c r="D40" s="61"/>
      <c r="E40" s="61"/>
      <c r="F40" s="61"/>
      <c r="G40" s="61"/>
    </row>
    <row r="41" spans="2:7" ht="18">
      <c r="B41" s="61"/>
      <c r="C41" s="68"/>
      <c r="D41" s="61"/>
      <c r="E41" s="61"/>
      <c r="F41" s="61"/>
      <c r="G41" s="61"/>
    </row>
  </sheetData>
  <sheetProtection algorithmName="SHA-512" hashValue="puzreWU2CaJ8gneJJr2S86Jf83rdh2IBkbp0piRXoTOY566RaRfKEQuPuuMKWrki0vJfK6x/ou4hgOjyWguBkg==" saltValue="zxcfXOQfrrwcPCbv0bdN2Q==" spinCount="100000" sheet="1" objects="1" scenarios="1"/>
  <mergeCells count="1">
    <mergeCell ref="B4:G4"/>
  </mergeCells>
  <pageMargins left="0.7" right="0.7" top="0.75" bottom="0.75" header="0.3" footer="0.3"/>
  <pageSetup scale="4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8E700-4B67-448A-8C3A-AD58FEAFEBA9}">
  <sheetPr>
    <tabColor theme="5"/>
    <pageSetUpPr fitToPage="1"/>
  </sheetPr>
  <dimension ref="A1:Y30"/>
  <sheetViews>
    <sheetView showGridLines="0" zoomScaleNormal="100" workbookViewId="0"/>
    <sheetView topLeftCell="A3" zoomScale="74" workbookViewId="1">
      <selection activeCell="B6" sqref="B6:V6"/>
    </sheetView>
  </sheetViews>
  <sheetFormatPr defaultColWidth="9.44140625" defaultRowHeight="13.8"/>
  <cols>
    <col min="1" max="1" width="4.44140625" style="2" customWidth="1"/>
    <col min="2" max="2" width="68.5546875" style="2" customWidth="1"/>
    <col min="3" max="3" width="11.5546875" style="2" customWidth="1"/>
    <col min="4" max="4" width="9.44140625" style="2" customWidth="1"/>
    <col min="5" max="22" width="11.88671875" style="2" customWidth="1"/>
    <col min="23" max="23" width="7.5546875" style="13" customWidth="1"/>
    <col min="24" max="24" width="4.44140625" style="2" customWidth="1"/>
    <col min="25" max="16384" width="9.44140625" style="2"/>
  </cols>
  <sheetData>
    <row r="1" spans="1:25" ht="14.4" customHeight="1">
      <c r="W1" s="2"/>
    </row>
    <row r="2" spans="1:25" ht="14.4" customHeight="1">
      <c r="W2" s="2"/>
    </row>
    <row r="3" spans="1:25" ht="14.4" customHeight="1">
      <c r="W3" s="2"/>
    </row>
    <row r="4" spans="1:25" s="9" customFormat="1" ht="33" customHeight="1">
      <c r="B4" s="451" t="s">
        <v>208</v>
      </c>
      <c r="C4" s="451"/>
      <c r="D4" s="451"/>
      <c r="E4" s="451"/>
      <c r="F4" s="451"/>
      <c r="G4" s="451"/>
      <c r="H4" s="451"/>
      <c r="I4" s="451"/>
      <c r="J4" s="451"/>
      <c r="K4" s="451"/>
      <c r="L4" s="451"/>
      <c r="M4" s="451"/>
      <c r="N4" s="451"/>
      <c r="O4" s="451"/>
      <c r="P4" s="451"/>
      <c r="Q4" s="451"/>
      <c r="R4" s="451"/>
      <c r="S4" s="451"/>
      <c r="T4" s="451"/>
      <c r="U4" s="451"/>
      <c r="V4" s="451"/>
      <c r="W4" s="2"/>
      <c r="X4" s="17"/>
    </row>
    <row r="5" spans="1:25" ht="18.600000000000001" customHeight="1">
      <c r="A5" s="61"/>
      <c r="B5" s="61"/>
      <c r="C5" s="61"/>
      <c r="D5" s="61"/>
      <c r="E5" s="61"/>
      <c r="F5" s="61"/>
      <c r="G5" s="61"/>
      <c r="H5" s="61"/>
      <c r="I5" s="61"/>
      <c r="J5" s="61"/>
      <c r="K5" s="61"/>
      <c r="L5" s="61"/>
      <c r="M5" s="61"/>
      <c r="N5" s="61"/>
      <c r="O5" s="61"/>
      <c r="P5" s="61"/>
      <c r="Q5" s="61"/>
      <c r="R5" s="61"/>
      <c r="S5" s="61"/>
      <c r="T5" s="61"/>
      <c r="U5" s="61"/>
      <c r="V5" s="61"/>
      <c r="W5" s="61"/>
      <c r="X5" s="61"/>
      <c r="Y5" s="61"/>
    </row>
    <row r="6" spans="1:25" ht="37.5" customHeight="1">
      <c r="A6" s="61"/>
      <c r="B6" s="449" t="s">
        <v>656</v>
      </c>
      <c r="C6" s="449"/>
      <c r="D6" s="449"/>
      <c r="E6" s="449"/>
      <c r="F6" s="449"/>
      <c r="G6" s="449"/>
      <c r="H6" s="449"/>
      <c r="I6" s="449"/>
      <c r="J6" s="449"/>
      <c r="K6" s="449"/>
      <c r="L6" s="449"/>
      <c r="M6" s="449"/>
      <c r="N6" s="449"/>
      <c r="O6" s="449"/>
      <c r="P6" s="449"/>
      <c r="Q6" s="449"/>
      <c r="R6" s="449"/>
      <c r="S6" s="449"/>
      <c r="T6" s="449"/>
      <c r="U6" s="449"/>
      <c r="V6" s="449"/>
      <c r="W6" s="61"/>
      <c r="X6" s="61"/>
      <c r="Y6" s="61"/>
    </row>
    <row r="7" spans="1:25" ht="18.600000000000001" customHeight="1">
      <c r="A7" s="61"/>
      <c r="B7" s="61"/>
      <c r="C7" s="61"/>
      <c r="D7" s="61"/>
      <c r="E7" s="61"/>
      <c r="F7" s="61"/>
      <c r="G7" s="61"/>
      <c r="H7" s="61"/>
      <c r="I7" s="61"/>
      <c r="J7" s="61"/>
      <c r="K7" s="61"/>
      <c r="L7" s="61"/>
      <c r="M7" s="61"/>
      <c r="N7" s="61"/>
      <c r="O7" s="61"/>
      <c r="P7" s="61"/>
      <c r="Q7" s="61"/>
      <c r="R7" s="61"/>
      <c r="S7" s="61"/>
      <c r="T7" s="61"/>
      <c r="U7" s="61"/>
      <c r="V7" s="61"/>
      <c r="W7" s="61"/>
      <c r="X7" s="61"/>
      <c r="Y7" s="61"/>
    </row>
    <row r="8" spans="1:25" ht="18.600000000000001" customHeight="1">
      <c r="A8" s="61"/>
      <c r="B8" s="258" t="s">
        <v>209</v>
      </c>
      <c r="C8" s="258" t="s">
        <v>210</v>
      </c>
      <c r="D8" s="258" t="s">
        <v>211</v>
      </c>
      <c r="E8" s="499">
        <v>2024</v>
      </c>
      <c r="F8" s="499"/>
      <c r="G8" s="499"/>
      <c r="H8" s="499">
        <v>2023</v>
      </c>
      <c r="I8" s="499"/>
      <c r="J8" s="499"/>
      <c r="K8" s="499">
        <v>2022</v>
      </c>
      <c r="L8" s="499"/>
      <c r="M8" s="499"/>
      <c r="N8" s="499">
        <v>2021</v>
      </c>
      <c r="O8" s="499"/>
      <c r="P8" s="499"/>
      <c r="Q8" s="499">
        <v>2020</v>
      </c>
      <c r="R8" s="499"/>
      <c r="S8" s="499"/>
      <c r="T8" s="499">
        <v>2019</v>
      </c>
      <c r="U8" s="499"/>
      <c r="V8" s="499"/>
      <c r="W8" s="76"/>
      <c r="X8" s="61"/>
      <c r="Y8" s="61"/>
    </row>
    <row r="9" spans="1:25" ht="18.600000000000001" customHeight="1">
      <c r="A9" s="61"/>
      <c r="B9" s="197"/>
      <c r="C9" s="197"/>
      <c r="D9" s="197"/>
      <c r="E9" s="197" t="s">
        <v>138</v>
      </c>
      <c r="F9" s="197" t="s">
        <v>140</v>
      </c>
      <c r="G9" s="197" t="s">
        <v>142</v>
      </c>
      <c r="H9" s="197" t="s">
        <v>138</v>
      </c>
      <c r="I9" s="197" t="s">
        <v>140</v>
      </c>
      <c r="J9" s="197" t="s">
        <v>142</v>
      </c>
      <c r="K9" s="197" t="s">
        <v>138</v>
      </c>
      <c r="L9" s="197" t="s">
        <v>140</v>
      </c>
      <c r="M9" s="197" t="s">
        <v>142</v>
      </c>
      <c r="N9" s="197" t="s">
        <v>138</v>
      </c>
      <c r="O9" s="197" t="s">
        <v>140</v>
      </c>
      <c r="P9" s="197" t="s">
        <v>142</v>
      </c>
      <c r="Q9" s="197" t="s">
        <v>138</v>
      </c>
      <c r="R9" s="197" t="s">
        <v>140</v>
      </c>
      <c r="S9" s="197" t="s">
        <v>142</v>
      </c>
      <c r="T9" s="197" t="s">
        <v>138</v>
      </c>
      <c r="U9" s="197" t="s">
        <v>140</v>
      </c>
      <c r="V9" s="197" t="s">
        <v>142</v>
      </c>
      <c r="W9" s="76"/>
      <c r="X9" s="61"/>
      <c r="Y9" s="61"/>
    </row>
    <row r="10" spans="1:25" ht="18.600000000000001" customHeight="1">
      <c r="A10" s="61"/>
      <c r="B10" s="493" t="s">
        <v>212</v>
      </c>
      <c r="C10" s="197">
        <v>2024</v>
      </c>
      <c r="D10" s="197">
        <v>0.3</v>
      </c>
      <c r="E10" s="269">
        <v>215.44734511641801</v>
      </c>
      <c r="F10" s="269">
        <v>2062.6839106168368</v>
      </c>
      <c r="G10" s="269">
        <v>8597.6858009339194</v>
      </c>
      <c r="H10" s="269">
        <v>200.76072405575999</v>
      </c>
      <c r="I10" s="269">
        <v>1753.39582580203</v>
      </c>
      <c r="J10" s="269">
        <v>9231.1101282578948</v>
      </c>
      <c r="K10" s="269">
        <v>244.61404286010477</v>
      </c>
      <c r="L10" s="269">
        <v>2062.360718506452</v>
      </c>
      <c r="M10" s="269">
        <v>7010.2408675647603</v>
      </c>
      <c r="N10" s="269">
        <v>643.04729334259764</v>
      </c>
      <c r="O10" s="269">
        <v>2812.1901248697491</v>
      </c>
      <c r="P10" s="269">
        <v>3886.8444688258451</v>
      </c>
      <c r="Q10" s="269">
        <v>651.45450398530045</v>
      </c>
      <c r="R10" s="269">
        <v>3209.272343424343</v>
      </c>
      <c r="S10" s="269">
        <v>8318.1015682955403</v>
      </c>
      <c r="T10" s="269">
        <v>555.22273624059903</v>
      </c>
      <c r="U10" s="269">
        <v>4550.4035040861518</v>
      </c>
      <c r="V10" s="269">
        <v>17629.925294907232</v>
      </c>
      <c r="W10" s="76"/>
      <c r="X10" s="61"/>
      <c r="Y10" s="61"/>
    </row>
    <row r="11" spans="1:25" ht="34.5" customHeight="1">
      <c r="A11" s="61"/>
      <c r="B11" s="493"/>
      <c r="C11" s="197"/>
      <c r="D11" s="197"/>
      <c r="E11" s="496">
        <v>10875.817056667174</v>
      </c>
      <c r="F11" s="496"/>
      <c r="G11" s="496"/>
      <c r="H11" s="496">
        <v>11185.266678115684</v>
      </c>
      <c r="I11" s="496"/>
      <c r="J11" s="496"/>
      <c r="K11" s="496">
        <v>9317.215628931317</v>
      </c>
      <c r="L11" s="496"/>
      <c r="M11" s="496"/>
      <c r="N11" s="496">
        <v>7342.0818870381918</v>
      </c>
      <c r="O11" s="496"/>
      <c r="P11" s="496"/>
      <c r="Q11" s="496">
        <v>12178.828415705184</v>
      </c>
      <c r="R11" s="496"/>
      <c r="S11" s="496"/>
      <c r="T11" s="496">
        <v>22735.551535233983</v>
      </c>
      <c r="U11" s="496"/>
      <c r="V11" s="496"/>
      <c r="W11" s="76"/>
      <c r="X11" s="61"/>
      <c r="Y11" s="61"/>
    </row>
    <row r="12" spans="1:25" ht="18.600000000000001" customHeight="1">
      <c r="A12" s="61"/>
      <c r="B12" s="493" t="s">
        <v>213</v>
      </c>
      <c r="C12" s="197">
        <v>2023</v>
      </c>
      <c r="D12" s="197" t="s">
        <v>214</v>
      </c>
      <c r="E12" s="270" t="s">
        <v>194</v>
      </c>
      <c r="F12" s="270" t="s">
        <v>194</v>
      </c>
      <c r="G12" s="270" t="s">
        <v>194</v>
      </c>
      <c r="H12" s="269">
        <v>200.76072405575999</v>
      </c>
      <c r="I12" s="269">
        <v>1753.39582580203</v>
      </c>
      <c r="J12" s="269">
        <v>7338.12169562082</v>
      </c>
      <c r="K12" s="269">
        <v>244.61404286010477</v>
      </c>
      <c r="L12" s="269">
        <v>2062.360718506452</v>
      </c>
      <c r="M12" s="269">
        <v>6055.497423154593</v>
      </c>
      <c r="N12" s="269">
        <v>643.04729334259764</v>
      </c>
      <c r="O12" s="269">
        <v>2812.1901248697491</v>
      </c>
      <c r="P12" s="269">
        <v>3944.6012015593515</v>
      </c>
      <c r="Q12" s="269">
        <v>651.45450398530045</v>
      </c>
      <c r="R12" s="269">
        <v>3209.272343424343</v>
      </c>
      <c r="S12" s="269">
        <v>6537.5335593345972</v>
      </c>
      <c r="T12" s="269">
        <v>555.22273624059903</v>
      </c>
      <c r="U12" s="269">
        <v>4550.4035040861518</v>
      </c>
      <c r="V12" s="269">
        <v>12196.094957843887</v>
      </c>
      <c r="W12" s="76"/>
      <c r="X12" s="61"/>
      <c r="Y12" s="61"/>
    </row>
    <row r="13" spans="1:25" ht="57" customHeight="1">
      <c r="A13" s="61"/>
      <c r="B13" s="493"/>
      <c r="C13" s="197"/>
      <c r="D13" s="197"/>
      <c r="E13" s="498" t="s">
        <v>194</v>
      </c>
      <c r="F13" s="498"/>
      <c r="G13" s="498"/>
      <c r="H13" s="496">
        <v>9292.2782454786102</v>
      </c>
      <c r="I13" s="496"/>
      <c r="J13" s="496"/>
      <c r="K13" s="271">
        <v>8362.4721845211498</v>
      </c>
      <c r="L13" s="271"/>
      <c r="M13" s="271"/>
      <c r="N13" s="271">
        <v>7399.8386197716982</v>
      </c>
      <c r="O13" s="271"/>
      <c r="P13" s="271"/>
      <c r="Q13" s="271">
        <v>10398.260406744241</v>
      </c>
      <c r="R13" s="271"/>
      <c r="S13" s="271"/>
      <c r="T13" s="496">
        <v>17301.721198170639</v>
      </c>
      <c r="U13" s="496"/>
      <c r="V13" s="496"/>
      <c r="W13" s="76"/>
      <c r="X13" s="61"/>
      <c r="Y13" s="61"/>
    </row>
    <row r="14" spans="1:25" ht="18.600000000000001" customHeight="1">
      <c r="A14" s="61"/>
      <c r="B14" s="493" t="s">
        <v>215</v>
      </c>
      <c r="C14" s="197">
        <v>2022</v>
      </c>
      <c r="D14" s="197" t="s">
        <v>216</v>
      </c>
      <c r="E14" s="270" t="s">
        <v>194</v>
      </c>
      <c r="F14" s="270" t="s">
        <v>194</v>
      </c>
      <c r="G14" s="270" t="s">
        <v>194</v>
      </c>
      <c r="H14" s="270" t="s">
        <v>194</v>
      </c>
      <c r="I14" s="270" t="s">
        <v>194</v>
      </c>
      <c r="J14" s="270" t="s">
        <v>194</v>
      </c>
      <c r="K14" s="269">
        <v>468</v>
      </c>
      <c r="L14" s="269">
        <v>1871</v>
      </c>
      <c r="M14" s="269">
        <v>4641</v>
      </c>
      <c r="N14" s="269">
        <v>787</v>
      </c>
      <c r="O14" s="269">
        <v>2786</v>
      </c>
      <c r="P14" s="269">
        <v>2650.938382409221</v>
      </c>
      <c r="Q14" s="269">
        <v>810</v>
      </c>
      <c r="R14" s="269">
        <v>3119</v>
      </c>
      <c r="S14" s="269">
        <v>4956.5685489817961</v>
      </c>
      <c r="T14" s="269">
        <v>790</v>
      </c>
      <c r="U14" s="269">
        <v>4480</v>
      </c>
      <c r="V14" s="269">
        <v>10340.681747337361</v>
      </c>
      <c r="W14" s="76"/>
      <c r="X14" s="61"/>
      <c r="Y14" s="61"/>
    </row>
    <row r="15" spans="1:25" ht="18.600000000000001" customHeight="1">
      <c r="A15" s="61"/>
      <c r="B15" s="493"/>
      <c r="C15" s="197"/>
      <c r="D15" s="197"/>
      <c r="E15" s="497" t="s">
        <v>194</v>
      </c>
      <c r="F15" s="497"/>
      <c r="G15" s="497"/>
      <c r="H15" s="497" t="s">
        <v>194</v>
      </c>
      <c r="I15" s="497"/>
      <c r="J15" s="497"/>
      <c r="K15" s="496">
        <v>6979</v>
      </c>
      <c r="L15" s="496"/>
      <c r="M15" s="496"/>
      <c r="N15" s="496">
        <v>6224</v>
      </c>
      <c r="O15" s="496"/>
      <c r="P15" s="496"/>
      <c r="Q15" s="496">
        <v>8886</v>
      </c>
      <c r="R15" s="496"/>
      <c r="S15" s="496"/>
      <c r="T15" s="496">
        <v>15611</v>
      </c>
      <c r="U15" s="496"/>
      <c r="V15" s="496"/>
      <c r="W15" s="76"/>
      <c r="X15" s="61"/>
      <c r="Y15" s="61"/>
    </row>
    <row r="16" spans="1:25" ht="18.600000000000001" customHeight="1">
      <c r="A16" s="61"/>
      <c r="B16" s="493" t="s">
        <v>217</v>
      </c>
      <c r="C16" s="197" t="s">
        <v>218</v>
      </c>
      <c r="D16" s="197" t="s">
        <v>219</v>
      </c>
      <c r="E16" s="270" t="s">
        <v>194</v>
      </c>
      <c r="F16" s="270" t="s">
        <v>194</v>
      </c>
      <c r="G16" s="270" t="s">
        <v>194</v>
      </c>
      <c r="H16" s="270" t="s">
        <v>194</v>
      </c>
      <c r="I16" s="270" t="s">
        <v>194</v>
      </c>
      <c r="J16" s="270" t="s">
        <v>194</v>
      </c>
      <c r="K16" s="270" t="s">
        <v>194</v>
      </c>
      <c r="L16" s="270" t="s">
        <v>194</v>
      </c>
      <c r="M16" s="270" t="s">
        <v>194</v>
      </c>
      <c r="N16" s="269">
        <v>787</v>
      </c>
      <c r="O16" s="269">
        <v>2786</v>
      </c>
      <c r="P16" s="269">
        <v>1161</v>
      </c>
      <c r="Q16" s="269">
        <v>810</v>
      </c>
      <c r="R16" s="269">
        <v>3119</v>
      </c>
      <c r="S16" s="269">
        <v>3942</v>
      </c>
      <c r="T16" s="269">
        <v>790</v>
      </c>
      <c r="U16" s="269">
        <v>4480</v>
      </c>
      <c r="V16" s="269">
        <v>9960</v>
      </c>
      <c r="W16" s="76"/>
      <c r="X16" s="61"/>
      <c r="Y16" s="61"/>
    </row>
    <row r="17" spans="1:25" ht="18.600000000000001" customHeight="1">
      <c r="A17" s="61"/>
      <c r="B17" s="493"/>
      <c r="C17" s="197"/>
      <c r="D17" s="197"/>
      <c r="E17" s="497" t="s">
        <v>194</v>
      </c>
      <c r="F17" s="497"/>
      <c r="G17" s="497"/>
      <c r="H17" s="497" t="s">
        <v>194</v>
      </c>
      <c r="I17" s="497"/>
      <c r="J17" s="497"/>
      <c r="K17" s="272" t="s">
        <v>194</v>
      </c>
      <c r="L17" s="272"/>
      <c r="M17" s="272"/>
      <c r="N17" s="496">
        <v>4734</v>
      </c>
      <c r="O17" s="496"/>
      <c r="P17" s="496"/>
      <c r="Q17" s="496">
        <v>7871</v>
      </c>
      <c r="R17" s="496"/>
      <c r="S17" s="496"/>
      <c r="T17" s="496">
        <v>15230</v>
      </c>
      <c r="U17" s="496"/>
      <c r="V17" s="496"/>
      <c r="W17" s="76"/>
      <c r="X17" s="61"/>
      <c r="Y17" s="61"/>
    </row>
    <row r="18" spans="1:25" ht="18">
      <c r="A18" s="61"/>
      <c r="B18" s="61"/>
      <c r="C18" s="61"/>
      <c r="D18" s="61"/>
      <c r="E18" s="61"/>
      <c r="F18" s="61"/>
      <c r="G18" s="61"/>
      <c r="H18" s="61"/>
      <c r="I18" s="61"/>
      <c r="J18" s="61"/>
      <c r="K18" s="61"/>
      <c r="L18" s="61"/>
      <c r="M18" s="61"/>
      <c r="N18" s="61"/>
      <c r="O18" s="61"/>
      <c r="P18" s="61"/>
      <c r="Q18" s="61"/>
      <c r="R18" s="61"/>
      <c r="S18" s="61"/>
      <c r="T18" s="61"/>
      <c r="U18" s="61"/>
      <c r="V18" s="61"/>
      <c r="W18" s="64"/>
      <c r="X18" s="61"/>
      <c r="Y18" s="61"/>
    </row>
    <row r="19" spans="1:25" ht="18">
      <c r="A19" s="61"/>
      <c r="B19" s="61"/>
      <c r="C19" s="61"/>
      <c r="D19" s="61"/>
      <c r="E19" s="61"/>
      <c r="F19" s="61"/>
      <c r="G19" s="61"/>
      <c r="H19" s="61"/>
      <c r="I19" s="61"/>
      <c r="J19" s="61"/>
      <c r="K19" s="61"/>
      <c r="L19" s="61"/>
      <c r="M19" s="61"/>
      <c r="N19" s="61"/>
      <c r="O19" s="61"/>
      <c r="P19" s="61"/>
      <c r="Q19" s="61"/>
      <c r="R19" s="61"/>
      <c r="S19" s="61"/>
      <c r="T19" s="61"/>
      <c r="U19" s="61"/>
      <c r="V19" s="61"/>
      <c r="W19" s="64"/>
      <c r="X19" s="61"/>
      <c r="Y19" s="61"/>
    </row>
    <row r="20" spans="1:25" ht="18">
      <c r="A20" s="61"/>
      <c r="B20" s="61"/>
      <c r="C20" s="61"/>
      <c r="D20" s="61"/>
      <c r="E20" s="61"/>
      <c r="F20" s="61"/>
      <c r="G20" s="61"/>
      <c r="H20" s="61"/>
      <c r="I20" s="61"/>
      <c r="J20" s="61"/>
      <c r="K20" s="61"/>
      <c r="L20" s="61"/>
      <c r="M20" s="61"/>
      <c r="N20" s="61"/>
      <c r="O20" s="61"/>
      <c r="P20" s="61"/>
      <c r="Q20" s="61"/>
      <c r="R20" s="61"/>
      <c r="S20" s="61"/>
      <c r="T20" s="61"/>
      <c r="U20" s="61"/>
      <c r="V20" s="61"/>
      <c r="W20" s="64"/>
      <c r="X20" s="61"/>
      <c r="Y20" s="61"/>
    </row>
    <row r="21" spans="1:25" ht="18">
      <c r="A21" s="61"/>
      <c r="B21" s="61"/>
      <c r="C21" s="61"/>
      <c r="D21" s="61"/>
      <c r="E21" s="61"/>
      <c r="F21" s="61"/>
      <c r="G21" s="61"/>
      <c r="H21" s="61"/>
      <c r="I21" s="61"/>
      <c r="J21" s="61"/>
      <c r="K21" s="61"/>
      <c r="L21" s="61"/>
      <c r="M21" s="61"/>
      <c r="N21" s="61"/>
      <c r="O21" s="61"/>
      <c r="P21" s="61"/>
      <c r="Q21" s="61"/>
      <c r="R21" s="61"/>
      <c r="S21" s="61"/>
      <c r="T21" s="61"/>
      <c r="U21" s="61"/>
      <c r="V21" s="61"/>
      <c r="W21" s="64"/>
      <c r="X21" s="61"/>
      <c r="Y21" s="61"/>
    </row>
    <row r="22" spans="1:25" ht="18">
      <c r="A22" s="61"/>
      <c r="B22" s="61"/>
      <c r="C22" s="61"/>
      <c r="D22" s="61"/>
      <c r="E22" s="61"/>
      <c r="F22" s="61"/>
      <c r="G22" s="61"/>
      <c r="H22" s="61"/>
      <c r="I22" s="61"/>
      <c r="J22" s="61"/>
      <c r="K22" s="61"/>
      <c r="L22" s="61"/>
      <c r="M22" s="61"/>
      <c r="N22" s="61"/>
      <c r="O22" s="61"/>
      <c r="P22" s="61"/>
      <c r="Q22" s="61"/>
      <c r="R22" s="61"/>
      <c r="S22" s="61"/>
      <c r="T22" s="61"/>
      <c r="U22" s="61"/>
      <c r="V22" s="61"/>
      <c r="W22" s="64"/>
      <c r="X22" s="61"/>
      <c r="Y22" s="61"/>
    </row>
    <row r="23" spans="1:25" ht="18">
      <c r="A23" s="61"/>
      <c r="B23" s="61"/>
      <c r="C23" s="61"/>
      <c r="D23" s="61"/>
      <c r="E23" s="61"/>
      <c r="F23" s="61"/>
      <c r="G23" s="61"/>
      <c r="H23" s="61"/>
      <c r="I23" s="61"/>
      <c r="J23" s="61"/>
      <c r="K23" s="61"/>
      <c r="L23" s="61"/>
      <c r="M23" s="61"/>
      <c r="N23" s="61"/>
      <c r="O23" s="61"/>
      <c r="P23" s="61"/>
      <c r="Q23" s="61"/>
      <c r="R23" s="61"/>
      <c r="S23" s="61"/>
      <c r="T23" s="61"/>
      <c r="U23" s="61"/>
      <c r="V23" s="61"/>
      <c r="W23" s="64"/>
      <c r="X23" s="61"/>
      <c r="Y23" s="61"/>
    </row>
    <row r="24" spans="1:25" ht="18">
      <c r="A24" s="61"/>
      <c r="B24" s="61"/>
      <c r="C24" s="61"/>
      <c r="D24" s="61"/>
      <c r="E24" s="61"/>
      <c r="F24" s="61"/>
      <c r="G24" s="61"/>
      <c r="H24" s="61"/>
      <c r="I24" s="61"/>
      <c r="J24" s="61"/>
      <c r="K24" s="61"/>
      <c r="L24" s="61"/>
      <c r="M24" s="61"/>
      <c r="N24" s="61"/>
      <c r="O24" s="61"/>
      <c r="P24" s="61"/>
      <c r="Q24" s="61"/>
      <c r="R24" s="61"/>
      <c r="S24" s="61"/>
      <c r="T24" s="61"/>
      <c r="U24" s="61"/>
      <c r="V24" s="61"/>
      <c r="W24" s="64"/>
      <c r="X24" s="61"/>
      <c r="Y24" s="61"/>
    </row>
    <row r="25" spans="1:25" ht="18">
      <c r="A25" s="61"/>
      <c r="B25" s="61"/>
      <c r="C25" s="61"/>
      <c r="D25" s="61"/>
      <c r="E25" s="61"/>
      <c r="F25" s="61"/>
      <c r="G25" s="61"/>
      <c r="H25" s="61"/>
      <c r="I25" s="61"/>
      <c r="J25" s="61"/>
      <c r="K25" s="61"/>
      <c r="L25" s="61"/>
      <c r="M25" s="61"/>
      <c r="N25" s="61"/>
      <c r="O25" s="61"/>
      <c r="P25" s="61"/>
      <c r="Q25" s="61"/>
      <c r="R25" s="61"/>
      <c r="S25" s="61"/>
      <c r="T25" s="61"/>
      <c r="U25" s="61"/>
      <c r="V25" s="61"/>
      <c r="W25" s="64"/>
      <c r="X25" s="61"/>
      <c r="Y25" s="61"/>
    </row>
    <row r="26" spans="1:25" ht="18">
      <c r="A26" s="61"/>
      <c r="B26" s="61"/>
      <c r="C26" s="61"/>
      <c r="D26" s="61"/>
      <c r="E26" s="61"/>
      <c r="F26" s="61"/>
      <c r="G26" s="61"/>
      <c r="H26" s="61"/>
      <c r="I26" s="61"/>
      <c r="J26" s="61"/>
      <c r="K26" s="61"/>
      <c r="L26" s="61"/>
      <c r="M26" s="61"/>
      <c r="N26" s="61"/>
      <c r="O26" s="61"/>
      <c r="P26" s="61"/>
      <c r="Q26" s="61"/>
      <c r="R26" s="61"/>
      <c r="S26" s="61"/>
      <c r="T26" s="61"/>
      <c r="U26" s="61"/>
      <c r="V26" s="61"/>
      <c r="W26" s="64"/>
      <c r="X26" s="61"/>
      <c r="Y26" s="61"/>
    </row>
    <row r="27" spans="1:25" ht="18">
      <c r="A27" s="61"/>
      <c r="B27" s="61"/>
      <c r="C27" s="61"/>
      <c r="D27" s="61"/>
      <c r="E27" s="61"/>
      <c r="F27" s="61"/>
      <c r="G27" s="61"/>
      <c r="H27" s="61"/>
      <c r="I27" s="61"/>
      <c r="J27" s="61"/>
      <c r="K27" s="61"/>
      <c r="L27" s="61"/>
      <c r="M27" s="61"/>
      <c r="N27" s="61"/>
      <c r="O27" s="61"/>
      <c r="P27" s="61"/>
      <c r="Q27" s="61"/>
      <c r="R27" s="61"/>
      <c r="S27" s="61"/>
      <c r="T27" s="61"/>
      <c r="U27" s="61"/>
      <c r="V27" s="61"/>
      <c r="W27" s="64"/>
      <c r="X27" s="61"/>
      <c r="Y27" s="61"/>
    </row>
    <row r="28" spans="1:25" ht="18">
      <c r="A28" s="61"/>
      <c r="B28" s="61"/>
      <c r="C28" s="61"/>
      <c r="D28" s="61"/>
      <c r="E28" s="61"/>
      <c r="F28" s="61"/>
      <c r="G28" s="61"/>
      <c r="H28" s="61"/>
      <c r="I28" s="61"/>
      <c r="J28" s="61"/>
      <c r="K28" s="61"/>
      <c r="L28" s="61"/>
      <c r="M28" s="61"/>
      <c r="N28" s="61"/>
      <c r="O28" s="61"/>
      <c r="P28" s="61"/>
      <c r="Q28" s="61"/>
      <c r="R28" s="61"/>
      <c r="S28" s="61"/>
      <c r="T28" s="61"/>
      <c r="U28" s="61"/>
      <c r="V28" s="61"/>
      <c r="W28" s="64"/>
      <c r="X28" s="61"/>
      <c r="Y28" s="61"/>
    </row>
    <row r="29" spans="1:25" ht="18">
      <c r="A29" s="61"/>
      <c r="B29" s="61"/>
      <c r="C29" s="61"/>
      <c r="D29" s="61"/>
      <c r="E29" s="61"/>
      <c r="F29" s="61"/>
      <c r="G29" s="61"/>
      <c r="H29" s="61"/>
      <c r="I29" s="61"/>
      <c r="J29" s="61"/>
      <c r="K29" s="61"/>
      <c r="L29" s="61"/>
      <c r="M29" s="61"/>
      <c r="N29" s="61"/>
      <c r="O29" s="61"/>
      <c r="P29" s="61"/>
      <c r="Q29" s="61"/>
      <c r="R29" s="61"/>
      <c r="S29" s="61"/>
      <c r="T29" s="61"/>
      <c r="U29" s="61"/>
      <c r="V29" s="61"/>
      <c r="W29" s="64"/>
      <c r="X29" s="61"/>
      <c r="Y29" s="61"/>
    </row>
    <row r="30" spans="1:25" ht="18">
      <c r="A30" s="61"/>
      <c r="B30" s="61"/>
      <c r="C30" s="61"/>
      <c r="D30" s="61"/>
      <c r="E30" s="61"/>
      <c r="F30" s="61"/>
      <c r="G30" s="61"/>
      <c r="H30" s="61"/>
      <c r="I30" s="61"/>
      <c r="J30" s="61"/>
      <c r="K30" s="61"/>
      <c r="L30" s="61"/>
      <c r="M30" s="61"/>
      <c r="N30" s="61"/>
      <c r="O30" s="61"/>
      <c r="P30" s="61"/>
      <c r="Q30" s="61"/>
      <c r="R30" s="61"/>
      <c r="S30" s="61"/>
      <c r="T30" s="61"/>
      <c r="U30" s="61"/>
      <c r="V30" s="61"/>
      <c r="W30" s="64"/>
      <c r="X30" s="61"/>
      <c r="Y30" s="61"/>
    </row>
  </sheetData>
  <sheetProtection algorithmName="SHA-512" hashValue="VBegRXC68E8ZuatmQL9yk1wYKtUZGNVpPxxoB7KQ9c43c4o9VGXIplfGlLqUeWxfl9+0KrwS8Q4NowQvHAMOyA==" saltValue="1DVFNiyGjgFWrdjghcQL9g==" spinCount="100000" sheet="1" objects="1" scenarios="1"/>
  <mergeCells count="32">
    <mergeCell ref="N8:P8"/>
    <mergeCell ref="Q8:S8"/>
    <mergeCell ref="T8:V8"/>
    <mergeCell ref="T13:V13"/>
    <mergeCell ref="B10:B11"/>
    <mergeCell ref="E11:G11"/>
    <mergeCell ref="H11:J11"/>
    <mergeCell ref="K11:M11"/>
    <mergeCell ref="N11:P11"/>
    <mergeCell ref="Q11:S11"/>
    <mergeCell ref="T11:V11"/>
    <mergeCell ref="T15:V15"/>
    <mergeCell ref="T17:V17"/>
    <mergeCell ref="B4:V4"/>
    <mergeCell ref="B6:V6"/>
    <mergeCell ref="B16:B17"/>
    <mergeCell ref="E17:G17"/>
    <mergeCell ref="H17:J17"/>
    <mergeCell ref="B12:B13"/>
    <mergeCell ref="E13:G13"/>
    <mergeCell ref="H13:J13"/>
    <mergeCell ref="B14:B15"/>
    <mergeCell ref="E15:G15"/>
    <mergeCell ref="H15:J15"/>
    <mergeCell ref="E8:G8"/>
    <mergeCell ref="H8:J8"/>
    <mergeCell ref="K8:M8"/>
    <mergeCell ref="K15:M15"/>
    <mergeCell ref="N15:P15"/>
    <mergeCell ref="N17:P17"/>
    <mergeCell ref="Q15:S15"/>
    <mergeCell ref="Q17:S17"/>
  </mergeCells>
  <pageMargins left="0.7" right="0.7" top="0.75" bottom="0.75" header="0.3" footer="0.3"/>
  <pageSetup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5"/>
    <pageSetUpPr fitToPage="1"/>
  </sheetPr>
  <dimension ref="A1:I106"/>
  <sheetViews>
    <sheetView showGridLines="0" zoomScaleNormal="100" workbookViewId="0"/>
    <sheetView workbookViewId="1"/>
  </sheetViews>
  <sheetFormatPr defaultColWidth="9.44140625" defaultRowHeight="15"/>
  <cols>
    <col min="1" max="1" width="4.44140625" style="3" customWidth="1"/>
    <col min="2" max="2" width="50.5546875" style="3" customWidth="1"/>
    <col min="3" max="8" width="20.5546875" style="37" customWidth="1"/>
    <col min="9" max="9" width="4.44140625" style="3" customWidth="1"/>
    <col min="10" max="11" width="9.44140625" style="3" customWidth="1"/>
    <col min="12" max="16384" width="9.44140625" style="3"/>
  </cols>
  <sheetData>
    <row r="1" spans="1:9" ht="14.4" customHeight="1"/>
    <row r="2" spans="1:9" ht="14.4" customHeight="1"/>
    <row r="3" spans="1:9" ht="14.4" customHeight="1"/>
    <row r="4" spans="1:9" ht="33">
      <c r="B4" s="451" t="s">
        <v>220</v>
      </c>
      <c r="C4" s="451"/>
      <c r="D4" s="451"/>
      <c r="E4" s="451"/>
      <c r="F4" s="451"/>
      <c r="G4" s="451"/>
      <c r="H4" s="451"/>
    </row>
    <row r="5" spans="1:9" ht="18.600000000000001" customHeight="1">
      <c r="A5" s="89"/>
      <c r="B5" s="89"/>
      <c r="C5" s="90"/>
      <c r="D5" s="90"/>
      <c r="E5" s="90"/>
      <c r="F5" s="90"/>
      <c r="G5" s="90"/>
      <c r="H5" s="90"/>
    </row>
    <row r="6" spans="1:9" ht="36" customHeight="1">
      <c r="A6" s="89"/>
      <c r="B6" s="501" t="s">
        <v>221</v>
      </c>
      <c r="C6" s="501"/>
      <c r="D6" s="501"/>
      <c r="E6" s="501"/>
      <c r="F6" s="501"/>
      <c r="G6" s="501"/>
      <c r="H6" s="501"/>
    </row>
    <row r="7" spans="1:9" ht="20.399999999999999">
      <c r="A7" s="89"/>
      <c r="B7" s="285"/>
      <c r="C7" s="285"/>
      <c r="D7" s="285"/>
      <c r="E7" s="285"/>
      <c r="F7" s="285"/>
      <c r="G7" s="285"/>
      <c r="H7" s="285"/>
    </row>
    <row r="8" spans="1:9" ht="18.75" customHeight="1">
      <c r="A8" s="89"/>
      <c r="B8" s="354" t="s">
        <v>222</v>
      </c>
      <c r="C8" s="285"/>
      <c r="D8" s="285"/>
      <c r="E8" s="285"/>
      <c r="F8" s="285"/>
      <c r="G8" s="285"/>
      <c r="H8" s="285"/>
    </row>
    <row r="9" spans="1:9" ht="18.600000000000001" customHeight="1">
      <c r="A9" s="89"/>
      <c r="B9" s="89"/>
      <c r="C9" s="90"/>
      <c r="D9" s="90"/>
      <c r="E9" s="90"/>
      <c r="F9" s="90"/>
      <c r="G9" s="90"/>
      <c r="H9" s="90"/>
    </row>
    <row r="10" spans="1:9" ht="18.600000000000001" customHeight="1">
      <c r="A10" s="89"/>
      <c r="B10" s="183" t="s">
        <v>223</v>
      </c>
      <c r="C10" s="185">
        <v>2024</v>
      </c>
      <c r="D10" s="185">
        <v>2023</v>
      </c>
      <c r="E10" s="185">
        <v>2022</v>
      </c>
      <c r="F10" s="185">
        <v>2021</v>
      </c>
      <c r="G10" s="185">
        <v>2020</v>
      </c>
      <c r="H10" s="185">
        <v>2019</v>
      </c>
    </row>
    <row r="11" spans="1:9" s="15" customFormat="1" ht="18.600000000000001" customHeight="1">
      <c r="A11" s="85"/>
      <c r="B11" s="184" t="s">
        <v>224</v>
      </c>
      <c r="C11" s="402">
        <v>465216</v>
      </c>
      <c r="D11" s="275">
        <v>450964.73358904099</v>
      </c>
      <c r="E11" s="275">
        <v>463332.13490410999</v>
      </c>
      <c r="F11" s="275">
        <v>509522.28300000005</v>
      </c>
      <c r="G11" s="275">
        <v>528109.54874316906</v>
      </c>
      <c r="H11" s="275">
        <v>539812.79328767129</v>
      </c>
      <c r="I11" s="3"/>
    </row>
    <row r="12" spans="1:9" ht="18.600000000000001" customHeight="1">
      <c r="A12" s="89"/>
      <c r="B12" s="184" t="s">
        <v>44</v>
      </c>
      <c r="C12" s="402">
        <v>301531</v>
      </c>
      <c r="D12" s="275">
        <v>264178.28030137002</v>
      </c>
      <c r="E12" s="275">
        <v>254837.380164384</v>
      </c>
      <c r="F12" s="275">
        <v>286443</v>
      </c>
      <c r="G12" s="275">
        <v>293901.22732240398</v>
      </c>
      <c r="H12" s="275">
        <v>306041.09287671238</v>
      </c>
    </row>
    <row r="13" spans="1:9" ht="18.600000000000001" customHeight="1">
      <c r="A13" s="89"/>
      <c r="B13" s="184" t="s">
        <v>52</v>
      </c>
      <c r="C13" s="402">
        <v>46527</v>
      </c>
      <c r="D13" s="275">
        <v>48590.926027397298</v>
      </c>
      <c r="E13" s="275">
        <v>51105</v>
      </c>
      <c r="F13" s="275">
        <v>52306</v>
      </c>
      <c r="G13" s="275">
        <v>63332.027322404399</v>
      </c>
      <c r="H13" s="275">
        <v>70189.547945205486</v>
      </c>
    </row>
    <row r="14" spans="1:9" ht="18.600000000000001" customHeight="1">
      <c r="A14" s="89"/>
      <c r="B14" s="184" t="s">
        <v>62</v>
      </c>
      <c r="C14" s="402">
        <v>30587</v>
      </c>
      <c r="D14" s="275">
        <v>33917</v>
      </c>
      <c r="E14" s="275">
        <v>34124.994520547902</v>
      </c>
      <c r="F14" s="275">
        <v>37208</v>
      </c>
      <c r="G14" s="275">
        <v>37809.5464480874</v>
      </c>
      <c r="H14" s="275">
        <v>41318.520547945205</v>
      </c>
    </row>
    <row r="15" spans="1:9" ht="18.600000000000001" customHeight="1">
      <c r="A15" s="89"/>
      <c r="B15" s="184" t="s">
        <v>57</v>
      </c>
      <c r="C15" s="402">
        <v>22309</v>
      </c>
      <c r="D15" s="275">
        <v>23640.479452054798</v>
      </c>
      <c r="E15" s="275">
        <v>26819.183972602699</v>
      </c>
      <c r="F15" s="275">
        <v>30880</v>
      </c>
      <c r="G15" s="275">
        <v>35779.475409836101</v>
      </c>
      <c r="H15" s="275">
        <v>33947.635068493153</v>
      </c>
    </row>
    <row r="16" spans="1:9" ht="18.600000000000001" customHeight="1">
      <c r="A16" s="89"/>
      <c r="B16" s="184" t="s">
        <v>225</v>
      </c>
      <c r="C16" s="402">
        <v>23670</v>
      </c>
      <c r="D16" s="275">
        <v>23938.16</v>
      </c>
      <c r="E16" s="275">
        <v>26200.635999999999</v>
      </c>
      <c r="F16" s="275">
        <v>26781</v>
      </c>
      <c r="G16" s="275">
        <v>27735.87</v>
      </c>
      <c r="H16" s="275">
        <v>29861.040000000001</v>
      </c>
    </row>
    <row r="17" spans="1:8" ht="18.600000000000001" customHeight="1">
      <c r="A17" s="89"/>
      <c r="B17" s="184" t="s">
        <v>226</v>
      </c>
      <c r="C17" s="402">
        <v>1047</v>
      </c>
      <c r="D17" s="275">
        <v>1046.88780821918</v>
      </c>
      <c r="E17" s="275">
        <v>1047</v>
      </c>
      <c r="F17" s="275">
        <v>1047</v>
      </c>
      <c r="G17" s="275">
        <v>1046.8240437158499</v>
      </c>
      <c r="H17" s="275">
        <v>1046.6500000000001</v>
      </c>
    </row>
    <row r="18" spans="1:8" ht="18.600000000000001" customHeight="1">
      <c r="A18" s="89"/>
      <c r="B18" s="184" t="s">
        <v>227</v>
      </c>
      <c r="C18" s="402">
        <v>39545</v>
      </c>
      <c r="D18" s="275">
        <v>39545</v>
      </c>
      <c r="E18" s="275">
        <v>50151.386821917797</v>
      </c>
      <c r="F18" s="275">
        <v>60027</v>
      </c>
      <c r="G18" s="275">
        <v>53673.578196721297</v>
      </c>
      <c r="H18" s="275">
        <v>42577.306849315071</v>
      </c>
    </row>
    <row r="19" spans="1:8" ht="18.600000000000001" customHeight="1">
      <c r="A19" s="89"/>
      <c r="B19" s="184" t="s">
        <v>228</v>
      </c>
      <c r="C19" s="276" t="s">
        <v>194</v>
      </c>
      <c r="D19" s="275">
        <v>16108</v>
      </c>
      <c r="E19" s="275">
        <v>19046.553424657501</v>
      </c>
      <c r="F19" s="275">
        <v>14831</v>
      </c>
      <c r="G19" s="275">
        <v>14831</v>
      </c>
      <c r="H19" s="275">
        <v>14831</v>
      </c>
    </row>
    <row r="20" spans="1:8" ht="18.600000000000001" customHeight="1">
      <c r="A20" s="89"/>
      <c r="B20" s="89"/>
      <c r="C20" s="90"/>
      <c r="D20" s="90"/>
      <c r="E20" s="90"/>
      <c r="F20" s="90"/>
      <c r="G20" s="90"/>
      <c r="H20" s="90"/>
    </row>
    <row r="21" spans="1:8" ht="18.600000000000001" customHeight="1">
      <c r="A21" s="89"/>
      <c r="B21" s="183" t="s">
        <v>229</v>
      </c>
      <c r="C21" s="185">
        <v>2024</v>
      </c>
      <c r="D21" s="185">
        <v>2023</v>
      </c>
      <c r="E21" s="185">
        <v>2022</v>
      </c>
      <c r="F21" s="185">
        <v>2021</v>
      </c>
      <c r="G21" s="185">
        <v>2020</v>
      </c>
      <c r="H21" s="185">
        <v>2019</v>
      </c>
    </row>
    <row r="22" spans="1:8" ht="18.600000000000001" customHeight="1">
      <c r="A22" s="89"/>
      <c r="B22" s="277" t="s">
        <v>224</v>
      </c>
      <c r="C22" s="402">
        <v>20063</v>
      </c>
      <c r="D22" s="403">
        <v>20440.295643835601</v>
      </c>
      <c r="E22" s="403">
        <v>21395</v>
      </c>
      <c r="F22" s="403">
        <v>21855</v>
      </c>
      <c r="G22" s="403">
        <v>21973</v>
      </c>
      <c r="H22" s="403">
        <v>20767</v>
      </c>
    </row>
    <row r="23" spans="1:8" ht="18.600000000000001" customHeight="1">
      <c r="A23" s="89"/>
      <c r="B23" s="277" t="s">
        <v>44</v>
      </c>
      <c r="C23" s="402">
        <v>9819.3383333333295</v>
      </c>
      <c r="D23" s="403">
        <v>9778.79542465753</v>
      </c>
      <c r="E23" s="403">
        <v>10417.582410958905</v>
      </c>
      <c r="F23" s="403">
        <v>10802.4125</v>
      </c>
      <c r="G23" s="275">
        <v>11019.8355191257</v>
      </c>
      <c r="H23" s="275">
        <v>10630.635123287671</v>
      </c>
    </row>
    <row r="24" spans="1:8" ht="18.600000000000001" customHeight="1">
      <c r="A24" s="89"/>
      <c r="B24" s="277" t="s">
        <v>52</v>
      </c>
      <c r="C24" s="402">
        <v>1529.6298907103801</v>
      </c>
      <c r="D24" s="403">
        <v>1542.67312328767</v>
      </c>
      <c r="E24" s="403">
        <v>1604.1519452054793</v>
      </c>
      <c r="F24" s="403">
        <v>1722.25</v>
      </c>
      <c r="G24" s="275">
        <v>1815.8918579235001</v>
      </c>
      <c r="H24" s="275">
        <v>1878.0693972602739</v>
      </c>
    </row>
    <row r="25" spans="1:8" ht="18.600000000000001" customHeight="1">
      <c r="A25" s="89"/>
      <c r="B25" s="277" t="s">
        <v>62</v>
      </c>
      <c r="C25" s="402">
        <v>1440.0569672131101</v>
      </c>
      <c r="D25" s="403">
        <v>1445.46591780822</v>
      </c>
      <c r="E25" s="403">
        <v>1441.0569041095889</v>
      </c>
      <c r="F25" s="403">
        <v>1457.75</v>
      </c>
      <c r="G25" s="275">
        <v>1498.7715300546399</v>
      </c>
      <c r="H25" s="275">
        <v>1451.27857534247</v>
      </c>
    </row>
    <row r="26" spans="1:8" ht="18.600000000000001" customHeight="1">
      <c r="A26" s="89"/>
      <c r="B26" s="277" t="s">
        <v>57</v>
      </c>
      <c r="C26" s="402">
        <v>926.55224043715805</v>
      </c>
      <c r="D26" s="403">
        <v>1043.8016438356201</v>
      </c>
      <c r="E26" s="403">
        <v>1078.3001643835614</v>
      </c>
      <c r="F26" s="403">
        <v>1125.25</v>
      </c>
      <c r="G26" s="275">
        <v>1151.4762841530101</v>
      </c>
      <c r="H26" s="275">
        <v>1106.16616438356</v>
      </c>
    </row>
    <row r="27" spans="1:8" ht="18.600000000000001" customHeight="1">
      <c r="A27" s="89"/>
      <c r="B27" s="277" t="s">
        <v>225</v>
      </c>
      <c r="C27" s="402">
        <v>1348.30661202186</v>
      </c>
      <c r="D27" s="403">
        <v>1379.36679452055</v>
      </c>
      <c r="E27" s="403">
        <v>1358.9554246575342</v>
      </c>
      <c r="F27" s="403">
        <v>1414.75</v>
      </c>
      <c r="G27" s="275">
        <v>1421.0690710382501</v>
      </c>
      <c r="H27" s="275">
        <v>1426.2818904109588</v>
      </c>
    </row>
    <row r="28" spans="1:8" ht="18.600000000000001" customHeight="1">
      <c r="A28" s="89"/>
      <c r="B28" s="277" t="s">
        <v>226</v>
      </c>
      <c r="C28" s="402">
        <v>45.048633879781399</v>
      </c>
      <c r="D28" s="403">
        <v>44.996986301369901</v>
      </c>
      <c r="E28" s="403">
        <v>46.813397260273973</v>
      </c>
      <c r="F28" s="403">
        <v>46</v>
      </c>
      <c r="G28" s="275">
        <v>49.347540983606599</v>
      </c>
      <c r="H28" s="275">
        <v>55.807397260273973</v>
      </c>
    </row>
    <row r="29" spans="1:8" ht="18.600000000000001" customHeight="1">
      <c r="A29" s="89"/>
      <c r="B29" s="277" t="s">
        <v>227</v>
      </c>
      <c r="C29" s="402">
        <v>4405.4829781420804</v>
      </c>
      <c r="D29" s="403">
        <v>4165.4434246575302</v>
      </c>
      <c r="E29" s="403">
        <v>4074.4414246575338</v>
      </c>
      <c r="F29" s="403">
        <v>3879.75</v>
      </c>
      <c r="G29" s="275">
        <v>3747.3433879781401</v>
      </c>
      <c r="H29" s="275">
        <v>3163.0250958904107</v>
      </c>
    </row>
    <row r="30" spans="1:8" ht="18.600000000000001" customHeight="1">
      <c r="A30" s="89"/>
      <c r="B30" s="197" t="s">
        <v>228</v>
      </c>
      <c r="C30" s="276" t="s">
        <v>194</v>
      </c>
      <c r="D30" s="403">
        <v>1390.1450549450501</v>
      </c>
      <c r="E30" s="403">
        <v>1373.293698630137</v>
      </c>
      <c r="F30" s="403">
        <v>1407.25</v>
      </c>
      <c r="G30" s="275">
        <v>1269.2185792349701</v>
      </c>
      <c r="H30" s="275">
        <v>1055.5863013698599</v>
      </c>
    </row>
    <row r="31" spans="1:8" ht="18.600000000000001" customHeight="1">
      <c r="A31" s="89"/>
      <c r="B31" s="197" t="s">
        <v>230</v>
      </c>
      <c r="C31" s="402">
        <v>548.23349726775996</v>
      </c>
      <c r="D31" s="403" t="s">
        <v>194</v>
      </c>
      <c r="E31" s="403" t="s">
        <v>194</v>
      </c>
      <c r="F31" s="403" t="s">
        <v>194</v>
      </c>
      <c r="G31" s="275" t="s">
        <v>194</v>
      </c>
      <c r="H31" s="275" t="s">
        <v>194</v>
      </c>
    </row>
    <row r="32" spans="1:8" ht="36" customHeight="1">
      <c r="A32" s="89"/>
      <c r="B32" s="503" t="s">
        <v>231</v>
      </c>
      <c r="C32" s="503"/>
      <c r="D32" s="503"/>
      <c r="E32" s="503"/>
      <c r="F32" s="503"/>
      <c r="G32" s="503"/>
      <c r="H32" s="503"/>
    </row>
    <row r="33" spans="1:8" ht="36" customHeight="1">
      <c r="A33" s="89"/>
      <c r="B33" s="502" t="s">
        <v>232</v>
      </c>
      <c r="C33" s="502"/>
      <c r="D33" s="502"/>
      <c r="E33" s="502"/>
      <c r="F33" s="502"/>
      <c r="G33" s="502"/>
      <c r="H33" s="502"/>
    </row>
    <row r="34" spans="1:8" ht="18.600000000000001" customHeight="1">
      <c r="A34" s="85"/>
      <c r="B34" s="89"/>
      <c r="C34" s="68"/>
      <c r="D34" s="68"/>
      <c r="E34" s="68"/>
      <c r="F34" s="68"/>
      <c r="G34" s="68"/>
      <c r="H34" s="68"/>
    </row>
    <row r="35" spans="1:8" ht="18.600000000000001" customHeight="1">
      <c r="A35" s="58"/>
      <c r="B35" s="183" t="s">
        <v>233</v>
      </c>
      <c r="C35" s="185">
        <v>2024</v>
      </c>
      <c r="D35" s="185">
        <v>2023</v>
      </c>
      <c r="E35" s="185">
        <v>2022</v>
      </c>
      <c r="F35" s="185">
        <v>2021</v>
      </c>
      <c r="G35" s="185">
        <v>2020</v>
      </c>
      <c r="H35" s="259">
        <v>2019</v>
      </c>
    </row>
    <row r="36" spans="1:8" ht="18.600000000000001" customHeight="1">
      <c r="A36" s="89"/>
      <c r="B36" s="278" t="s">
        <v>224</v>
      </c>
      <c r="C36" s="404">
        <v>79680.260868447178</v>
      </c>
      <c r="D36" s="279">
        <v>70013.098197139596</v>
      </c>
      <c r="E36" s="279">
        <v>82456.663312057106</v>
      </c>
      <c r="F36" s="279">
        <v>93895.490392523279</v>
      </c>
      <c r="G36" s="279">
        <v>99569.815364701702</v>
      </c>
      <c r="H36" s="279">
        <v>107615</v>
      </c>
    </row>
    <row r="37" spans="1:8" ht="18.600000000000001" customHeight="1">
      <c r="A37" s="89"/>
      <c r="B37" s="184" t="s">
        <v>44</v>
      </c>
      <c r="C37" s="402">
        <v>49874.468534904103</v>
      </c>
      <c r="D37" s="275">
        <v>43895.079374462701</v>
      </c>
      <c r="E37" s="275">
        <v>50220.382207492039</v>
      </c>
      <c r="F37" s="275">
        <v>60103.573799820406</v>
      </c>
      <c r="G37" s="275">
        <v>59442.007754907703</v>
      </c>
      <c r="H37" s="275">
        <v>64074.5917468685</v>
      </c>
    </row>
    <row r="38" spans="1:8" ht="18.600000000000001" customHeight="1">
      <c r="A38" s="89"/>
      <c r="B38" s="184" t="s">
        <v>52</v>
      </c>
      <c r="C38" s="402">
        <v>7217.5676831593</v>
      </c>
      <c r="D38" s="275">
        <v>6728.0051958410004</v>
      </c>
      <c r="E38" s="275">
        <v>7365.7008839350992</v>
      </c>
      <c r="F38" s="275">
        <v>7637.6615491583989</v>
      </c>
      <c r="G38" s="275">
        <v>9425.3543902038</v>
      </c>
      <c r="H38" s="275">
        <v>11686.565887402499</v>
      </c>
    </row>
    <row r="39" spans="1:8" ht="18.600000000000001" customHeight="1">
      <c r="A39" s="89"/>
      <c r="B39" s="184" t="s">
        <v>62</v>
      </c>
      <c r="C39" s="402">
        <v>4949.6415160861588</v>
      </c>
      <c r="D39" s="275">
        <v>3972.0440976075101</v>
      </c>
      <c r="E39" s="275">
        <v>4044.0087246006601</v>
      </c>
      <c r="F39" s="275">
        <v>4605.1724551245643</v>
      </c>
      <c r="G39" s="275">
        <v>4851.4358326190904</v>
      </c>
      <c r="H39" s="275">
        <v>7021.311764070143</v>
      </c>
    </row>
    <row r="40" spans="1:8" ht="18.600000000000001" customHeight="1">
      <c r="A40" s="89"/>
      <c r="B40" s="184" t="s">
        <v>57</v>
      </c>
      <c r="C40" s="402">
        <v>3766.0243279126998</v>
      </c>
      <c r="D40" s="275">
        <v>4121.6445866284002</v>
      </c>
      <c r="E40" s="275">
        <v>5364.0222160287994</v>
      </c>
      <c r="F40" s="275">
        <v>5385.3211120790993</v>
      </c>
      <c r="G40" s="275">
        <v>5806.6895209687</v>
      </c>
      <c r="H40" s="275">
        <v>6445.7210863151995</v>
      </c>
    </row>
    <row r="41" spans="1:8" ht="18.600000000000001" customHeight="1">
      <c r="A41" s="89"/>
      <c r="B41" s="184" t="s">
        <v>225</v>
      </c>
      <c r="C41" s="402">
        <v>3882.7359999999999</v>
      </c>
      <c r="D41" s="275">
        <v>3601.174</v>
      </c>
      <c r="E41" s="275">
        <v>3790.7319999997999</v>
      </c>
      <c r="F41" s="275">
        <v>4756.1899999997995</v>
      </c>
      <c r="G41" s="275">
        <v>5720.5860000002003</v>
      </c>
      <c r="H41" s="275">
        <v>5833.9830000000002</v>
      </c>
    </row>
    <row r="42" spans="1:8" ht="18.600000000000001" customHeight="1">
      <c r="A42" s="89"/>
      <c r="B42" s="184" t="s">
        <v>226</v>
      </c>
      <c r="C42" s="402">
        <v>77.405000000000001</v>
      </c>
      <c r="D42" s="275">
        <v>82.481999999999999</v>
      </c>
      <c r="E42" s="275">
        <v>118.4940000002</v>
      </c>
      <c r="F42" s="275">
        <v>148.86199999990001</v>
      </c>
      <c r="G42" s="275">
        <v>148.23500000000001</v>
      </c>
      <c r="H42" s="275">
        <v>136.14099999999999</v>
      </c>
    </row>
    <row r="43" spans="1:8" ht="18.600000000000001" customHeight="1">
      <c r="A43" s="89"/>
      <c r="B43" s="184" t="s">
        <v>227</v>
      </c>
      <c r="C43" s="402">
        <v>7476.8119999999999</v>
      </c>
      <c r="D43" s="275">
        <v>6105.9070000000002</v>
      </c>
      <c r="E43" s="275">
        <v>10214.3232799999</v>
      </c>
      <c r="F43" s="275">
        <v>10400.709476341301</v>
      </c>
      <c r="G43" s="275">
        <v>12933.0278660025</v>
      </c>
      <c r="H43" s="275">
        <v>10862.613402184799</v>
      </c>
    </row>
    <row r="44" spans="1:8" ht="18.600000000000001" customHeight="1">
      <c r="A44" s="89"/>
      <c r="B44" s="184" t="s">
        <v>228</v>
      </c>
      <c r="C44" s="276" t="s">
        <v>194</v>
      </c>
      <c r="D44" s="275">
        <v>1506.7619426000001</v>
      </c>
      <c r="E44" s="275">
        <v>1339</v>
      </c>
      <c r="F44" s="275">
        <v>858.00000000010004</v>
      </c>
      <c r="G44" s="275">
        <v>1242.4790000001999</v>
      </c>
      <c r="H44" s="275">
        <v>1554.4660691502002</v>
      </c>
    </row>
    <row r="45" spans="1:8" ht="18.600000000000001" customHeight="1">
      <c r="A45" s="89"/>
      <c r="B45" s="184" t="s">
        <v>230</v>
      </c>
      <c r="C45" s="402">
        <v>2435.605806384905</v>
      </c>
      <c r="D45" s="276" t="s">
        <v>194</v>
      </c>
      <c r="E45" s="276" t="s">
        <v>194</v>
      </c>
      <c r="F45" s="276" t="s">
        <v>194</v>
      </c>
      <c r="G45" s="276" t="s">
        <v>194</v>
      </c>
      <c r="H45" s="276" t="s">
        <v>194</v>
      </c>
    </row>
    <row r="46" spans="1:8" ht="18.600000000000001" customHeight="1">
      <c r="A46" s="89"/>
      <c r="B46" s="213" t="s">
        <v>234</v>
      </c>
      <c r="C46" s="120"/>
      <c r="D46" s="120"/>
      <c r="E46" s="120"/>
      <c r="F46" s="120"/>
      <c r="G46" s="120"/>
      <c r="H46" s="120"/>
    </row>
    <row r="47" spans="1:8" ht="36" customHeight="1">
      <c r="A47" s="89"/>
      <c r="B47" s="504" t="s">
        <v>235</v>
      </c>
      <c r="C47" s="504"/>
      <c r="D47" s="504"/>
      <c r="E47" s="504"/>
      <c r="F47" s="504"/>
      <c r="G47" s="504"/>
      <c r="H47" s="504"/>
    </row>
    <row r="48" spans="1:8" ht="18.600000000000001" customHeight="1">
      <c r="A48" s="89"/>
      <c r="B48" s="213" t="s">
        <v>236</v>
      </c>
      <c r="C48" s="94"/>
      <c r="D48" s="94"/>
      <c r="E48" s="94"/>
      <c r="F48" s="94"/>
      <c r="G48" s="95"/>
      <c r="H48" s="95"/>
    </row>
    <row r="49" spans="1:8" ht="18.600000000000001" customHeight="1">
      <c r="A49" s="89"/>
      <c r="B49" s="58"/>
      <c r="C49" s="68"/>
      <c r="D49" s="68"/>
      <c r="E49" s="92"/>
      <c r="F49" s="68"/>
      <c r="G49" s="68"/>
      <c r="H49" s="68"/>
    </row>
    <row r="50" spans="1:8" ht="18.600000000000001" customHeight="1">
      <c r="A50" s="89"/>
      <c r="B50" s="166" t="s">
        <v>237</v>
      </c>
      <c r="C50" s="165">
        <v>2024</v>
      </c>
      <c r="D50" s="165">
        <v>2023</v>
      </c>
      <c r="E50" s="165">
        <v>2022</v>
      </c>
      <c r="F50" s="165">
        <v>2021</v>
      </c>
      <c r="G50" s="165">
        <v>2020</v>
      </c>
      <c r="H50" s="165">
        <v>2019</v>
      </c>
    </row>
    <row r="51" spans="1:8" ht="18.600000000000001" customHeight="1">
      <c r="A51" s="89"/>
      <c r="B51" s="96" t="s">
        <v>224</v>
      </c>
      <c r="C51" s="405">
        <v>3.9716184848188614</v>
      </c>
      <c r="D51" s="406">
        <v>3.43</v>
      </c>
      <c r="E51" s="406">
        <v>3.8540884689134001</v>
      </c>
      <c r="F51" s="406">
        <v>4.3</v>
      </c>
      <c r="G51" s="97">
        <v>4.531471572038587</v>
      </c>
      <c r="H51" s="97">
        <v>5.182075964334568</v>
      </c>
    </row>
    <row r="52" spans="1:8" ht="18.600000000000001" customHeight="1">
      <c r="A52" s="89"/>
      <c r="B52" s="96" t="s">
        <v>44</v>
      </c>
      <c r="C52" s="405">
        <v>5.0792086841123671</v>
      </c>
      <c r="D52" s="406">
        <v>4.49</v>
      </c>
      <c r="E52" s="407">
        <v>4.8207328942905301</v>
      </c>
      <c r="F52" s="406">
        <v>5.56</v>
      </c>
      <c r="G52" s="97">
        <v>5.3940921034385605</v>
      </c>
      <c r="H52" s="97">
        <v>6.0273531170781585</v>
      </c>
    </row>
    <row r="53" spans="1:8" ht="18.600000000000001" customHeight="1">
      <c r="A53" s="89"/>
      <c r="B53" s="96" t="s">
        <v>52</v>
      </c>
      <c r="C53" s="405">
        <v>4.7185059124383102</v>
      </c>
      <c r="D53" s="406">
        <v>4.3600000000000003</v>
      </c>
      <c r="E53" s="406">
        <v>4.5916478834500998</v>
      </c>
      <c r="F53" s="406">
        <v>4.43</v>
      </c>
      <c r="G53" s="97">
        <v>5.1904822135068303</v>
      </c>
      <c r="H53" s="97">
        <v>6.2226485903294373</v>
      </c>
    </row>
    <row r="54" spans="1:8" ht="18.600000000000001" customHeight="1">
      <c r="A54" s="89"/>
      <c r="B54" s="96" t="s">
        <v>62</v>
      </c>
      <c r="C54" s="405">
        <v>3.4371150786242994</v>
      </c>
      <c r="D54" s="406">
        <v>2.75</v>
      </c>
      <c r="E54" s="406">
        <v>2.8062796917096087</v>
      </c>
      <c r="F54" s="406">
        <v>3.16</v>
      </c>
      <c r="G54" s="97">
        <v>3.2369415453482921</v>
      </c>
      <c r="H54" s="97">
        <v>4.8380179266501528</v>
      </c>
    </row>
    <row r="55" spans="1:8" ht="18.600000000000001" customHeight="1">
      <c r="A55" s="89"/>
      <c r="B55" s="96" t="s">
        <v>57</v>
      </c>
      <c r="C55" s="405">
        <v>4.0645569278811999</v>
      </c>
      <c r="D55" s="406">
        <v>3.95</v>
      </c>
      <c r="E55" s="406">
        <v>4.9745167377353443</v>
      </c>
      <c r="F55" s="406">
        <v>4.79</v>
      </c>
      <c r="G55" s="97">
        <v>5.0428216376509392</v>
      </c>
      <c r="H55" s="97">
        <v>5.8270821273106259</v>
      </c>
    </row>
    <row r="56" spans="1:8" ht="18.600000000000001" customHeight="1">
      <c r="A56" s="89"/>
      <c r="B56" s="96" t="s">
        <v>225</v>
      </c>
      <c r="C56" s="405">
        <v>2.8797129416858849</v>
      </c>
      <c r="D56" s="406">
        <v>2.61</v>
      </c>
      <c r="E56" s="406">
        <v>2.7894454308205803</v>
      </c>
      <c r="F56" s="406">
        <v>3.36</v>
      </c>
      <c r="G56" s="97">
        <v>4.0255509859353085</v>
      </c>
      <c r="H56" s="97">
        <v>4.0903435984306284</v>
      </c>
    </row>
    <row r="57" spans="1:8" ht="18.600000000000001" customHeight="1">
      <c r="A57" s="89"/>
      <c r="B57" s="96" t="s">
        <v>226</v>
      </c>
      <c r="C57" s="405">
        <v>1.7182541030337593</v>
      </c>
      <c r="D57" s="406">
        <v>1.83</v>
      </c>
      <c r="E57" s="406">
        <v>2.5311984802426304</v>
      </c>
      <c r="F57" s="406">
        <v>3.24</v>
      </c>
      <c r="G57" s="97">
        <v>3.0038984120656411</v>
      </c>
      <c r="H57" s="97">
        <v>2.4394794719608042</v>
      </c>
    </row>
    <row r="58" spans="1:8" ht="18.600000000000001" customHeight="1">
      <c r="A58" s="89"/>
      <c r="B58" s="96" t="s">
        <v>227</v>
      </c>
      <c r="C58" s="405">
        <v>1.6971605694759007</v>
      </c>
      <c r="D58" s="406">
        <v>1.47</v>
      </c>
      <c r="E58" s="406">
        <v>2.5069260336362396</v>
      </c>
      <c r="F58" s="406">
        <v>2.68</v>
      </c>
      <c r="G58" s="97">
        <v>3.4512524012325567</v>
      </c>
      <c r="H58" s="97">
        <v>3.434248250606089</v>
      </c>
    </row>
    <row r="59" spans="1:8" ht="18.600000000000001" customHeight="1">
      <c r="A59" s="89"/>
      <c r="B59" s="96" t="s">
        <v>228</v>
      </c>
      <c r="C59" s="274" t="s">
        <v>194</v>
      </c>
      <c r="D59" s="406">
        <v>1.08</v>
      </c>
      <c r="E59" s="406">
        <v>0.97502813952736767</v>
      </c>
      <c r="F59" s="406">
        <v>0.61</v>
      </c>
      <c r="G59" s="97">
        <v>0.97893225038441556</v>
      </c>
      <c r="H59" s="97">
        <v>1.4726091719198398</v>
      </c>
    </row>
    <row r="60" spans="1:8" ht="18.600000000000001" customHeight="1">
      <c r="A60" s="89"/>
      <c r="B60" s="213" t="s">
        <v>238</v>
      </c>
      <c r="C60" s="120"/>
      <c r="D60" s="92"/>
      <c r="E60" s="92"/>
      <c r="F60" s="92"/>
      <c r="G60" s="92"/>
      <c r="H60" s="92"/>
    </row>
    <row r="61" spans="1:8" ht="18.600000000000001" customHeight="1">
      <c r="A61" s="89"/>
      <c r="B61" s="213" t="s">
        <v>239</v>
      </c>
      <c r="C61" s="98"/>
      <c r="D61" s="98"/>
      <c r="E61" s="98"/>
      <c r="F61" s="98"/>
      <c r="G61" s="99"/>
      <c r="H61" s="99"/>
    </row>
    <row r="62" spans="1:8" ht="18.600000000000001" customHeight="1">
      <c r="A62" s="89"/>
      <c r="B62" s="58"/>
      <c r="C62" s="68"/>
      <c r="D62" s="68"/>
      <c r="E62" s="68"/>
      <c r="F62" s="68"/>
      <c r="G62" s="68"/>
      <c r="H62" s="68"/>
    </row>
    <row r="63" spans="1:8" ht="18.600000000000001" customHeight="1">
      <c r="A63" s="89"/>
      <c r="B63" s="160" t="s">
        <v>240</v>
      </c>
      <c r="C63" s="162">
        <v>2024</v>
      </c>
      <c r="D63" s="162">
        <v>2023</v>
      </c>
      <c r="E63" s="162">
        <v>2022</v>
      </c>
      <c r="F63" s="162">
        <v>2021</v>
      </c>
      <c r="G63" s="162">
        <v>2020</v>
      </c>
      <c r="H63" s="162">
        <v>2019</v>
      </c>
    </row>
    <row r="64" spans="1:8" ht="18.600000000000001" customHeight="1">
      <c r="A64" s="89"/>
      <c r="B64" s="52" t="s">
        <v>224</v>
      </c>
      <c r="C64" s="408">
        <v>171.2758393272097</v>
      </c>
      <c r="D64" s="409">
        <v>155.25182565814944</v>
      </c>
      <c r="E64" s="409">
        <v>177.96448184868964</v>
      </c>
      <c r="F64" s="409">
        <v>184.28142109836492</v>
      </c>
      <c r="G64" s="91">
        <v>188.54007771998198</v>
      </c>
      <c r="H64" s="91">
        <v>199.35687944809916</v>
      </c>
    </row>
    <row r="65" spans="1:8" ht="18.600000000000001" customHeight="1">
      <c r="A65" s="89"/>
      <c r="B65" s="52" t="s">
        <v>44</v>
      </c>
      <c r="C65" s="408">
        <v>165.40411611046326</v>
      </c>
      <c r="D65" s="409">
        <v>166.15703351686579</v>
      </c>
      <c r="E65" s="409">
        <v>197.06835070701621</v>
      </c>
      <c r="F65" s="409">
        <v>209.82734365936821</v>
      </c>
      <c r="G65" s="91">
        <v>202.25164861152814</v>
      </c>
      <c r="H65" s="91">
        <v>209.36597482574254</v>
      </c>
    </row>
    <row r="66" spans="1:8" ht="18.600000000000001" customHeight="1">
      <c r="A66" s="89"/>
      <c r="B66" s="52" t="s">
        <v>52</v>
      </c>
      <c r="C66" s="408">
        <v>155.12643590085972</v>
      </c>
      <c r="D66" s="409">
        <v>138.46217279430962</v>
      </c>
      <c r="E66" s="409">
        <v>144.128771821448</v>
      </c>
      <c r="F66" s="409">
        <v>146.0188419905632</v>
      </c>
      <c r="G66" s="91">
        <v>148.82445405106236</v>
      </c>
      <c r="H66" s="91">
        <v>166.50008768436277</v>
      </c>
    </row>
    <row r="67" spans="1:8" ht="18.600000000000001" customHeight="1">
      <c r="A67" s="89"/>
      <c r="B67" s="52" t="s">
        <v>62</v>
      </c>
      <c r="C67" s="408">
        <v>161.82173851918003</v>
      </c>
      <c r="D67" s="409">
        <v>117.1107143204738</v>
      </c>
      <c r="E67" s="409">
        <v>118.50576919992223</v>
      </c>
      <c r="F67" s="409">
        <v>123.76834162342949</v>
      </c>
      <c r="G67" s="91">
        <v>128.31245778840864</v>
      </c>
      <c r="H67" s="91">
        <v>169.93134485352036</v>
      </c>
    </row>
    <row r="68" spans="1:8" ht="18.600000000000001" customHeight="1">
      <c r="A68" s="89"/>
      <c r="B68" s="52" t="s">
        <v>57</v>
      </c>
      <c r="C68" s="408">
        <v>168.81188434769376</v>
      </c>
      <c r="D68" s="409">
        <v>174.34691182924178</v>
      </c>
      <c r="E68" s="409">
        <v>200.0069137639851</v>
      </c>
      <c r="F68" s="409">
        <v>174.39511373313147</v>
      </c>
      <c r="G68" s="91">
        <v>162.29107482588714</v>
      </c>
      <c r="H68" s="91">
        <v>189.87246308351777</v>
      </c>
    </row>
    <row r="69" spans="1:8" ht="18.600000000000001" customHeight="1">
      <c r="A69" s="89"/>
      <c r="B69" s="52" t="s">
        <v>225</v>
      </c>
      <c r="C69" s="408">
        <v>164.03616392057458</v>
      </c>
      <c r="D69" s="409">
        <v>150.43654148856888</v>
      </c>
      <c r="E69" s="409">
        <v>144.68091537929843</v>
      </c>
      <c r="F69" s="409">
        <v>177.59568350695642</v>
      </c>
      <c r="G69" s="91">
        <v>206.25226466666453</v>
      </c>
      <c r="H69" s="91">
        <v>195.37105874410267</v>
      </c>
    </row>
    <row r="70" spans="1:8" ht="18.600000000000001" customHeight="1">
      <c r="A70" s="89"/>
      <c r="B70" s="52" t="s">
        <v>226</v>
      </c>
      <c r="C70" s="408">
        <v>73.930276981852913</v>
      </c>
      <c r="D70" s="409">
        <v>78.787812172831494</v>
      </c>
      <c r="E70" s="409">
        <v>113.17478510047755</v>
      </c>
      <c r="F70" s="409">
        <v>142.17956064937917</v>
      </c>
      <c r="G70" s="91">
        <v>141.6045044913364</v>
      </c>
      <c r="H70" s="91">
        <v>130.07309033583337</v>
      </c>
    </row>
    <row r="71" spans="1:8" ht="18.600000000000001" customHeight="1">
      <c r="A71" s="89"/>
      <c r="B71" s="52" t="s">
        <v>227</v>
      </c>
      <c r="C71" s="408">
        <v>189.07098242508533</v>
      </c>
      <c r="D71" s="409">
        <v>154.40402073587055</v>
      </c>
      <c r="E71" s="409">
        <v>203.6698071036374</v>
      </c>
      <c r="F71" s="409">
        <v>173.2671877045546</v>
      </c>
      <c r="G71" s="91">
        <v>240.95706491937455</v>
      </c>
      <c r="H71" s="91">
        <v>255.12683177986261</v>
      </c>
    </row>
    <row r="72" spans="1:8" ht="18.600000000000001" customHeight="1">
      <c r="A72" s="89"/>
      <c r="B72" s="52" t="s">
        <v>228</v>
      </c>
      <c r="C72" s="273" t="s">
        <v>194</v>
      </c>
      <c r="D72" s="409">
        <v>93.541218189719402</v>
      </c>
      <c r="E72" s="409">
        <v>70.301433028116378</v>
      </c>
      <c r="F72" s="409">
        <v>57.85179691188052</v>
      </c>
      <c r="G72" s="91">
        <v>83.775807430395787</v>
      </c>
      <c r="H72" s="91">
        <v>104.81195260941273</v>
      </c>
    </row>
    <row r="73" spans="1:8" ht="18.600000000000001" customHeight="1">
      <c r="A73" s="89"/>
      <c r="B73" s="58"/>
      <c r="C73" s="68"/>
      <c r="D73" s="68"/>
      <c r="E73" s="68"/>
      <c r="F73" s="68"/>
      <c r="G73" s="68"/>
      <c r="H73" s="68"/>
    </row>
    <row r="74" spans="1:8" ht="18.600000000000001" customHeight="1">
      <c r="A74" s="89"/>
      <c r="B74" s="160" t="s">
        <v>241</v>
      </c>
      <c r="C74" s="162">
        <v>2024</v>
      </c>
      <c r="D74" s="162">
        <v>2023</v>
      </c>
      <c r="E74" s="162">
        <v>2022</v>
      </c>
      <c r="F74" s="162">
        <v>2021</v>
      </c>
      <c r="G74" s="162">
        <v>2020</v>
      </c>
      <c r="H74" s="162">
        <v>2019</v>
      </c>
    </row>
    <row r="75" spans="1:8" ht="18.600000000000001" customHeight="1">
      <c r="A75" s="89"/>
      <c r="B75" s="52" t="s">
        <v>224</v>
      </c>
      <c r="C75" s="410">
        <v>1397.4404199999999</v>
      </c>
      <c r="D75" s="411">
        <v>1527.3483080000001</v>
      </c>
      <c r="E75" s="411">
        <v>1506.2370840000001</v>
      </c>
      <c r="F75" s="411">
        <v>2686.6734640000004</v>
      </c>
      <c r="G75" s="91">
        <v>3065.9620919999998</v>
      </c>
      <c r="H75" s="91">
        <v>2636.7782560002997</v>
      </c>
    </row>
    <row r="76" spans="1:8" ht="18.600000000000001" customHeight="1">
      <c r="A76" s="89"/>
      <c r="B76" s="52" t="s">
        <v>44</v>
      </c>
      <c r="C76" s="410">
        <v>404.33742000000001</v>
      </c>
      <c r="D76" s="411">
        <v>669.99430800000005</v>
      </c>
      <c r="E76" s="412">
        <v>479.62508399999899</v>
      </c>
      <c r="F76" s="411">
        <v>596.80346399999996</v>
      </c>
      <c r="G76" s="91">
        <v>484.882092</v>
      </c>
      <c r="H76" s="91">
        <v>495.43700000000001</v>
      </c>
    </row>
    <row r="77" spans="1:8" ht="18.600000000000001" customHeight="1">
      <c r="A77" s="89"/>
      <c r="B77" s="52" t="s">
        <v>52</v>
      </c>
      <c r="C77" s="273" t="s">
        <v>194</v>
      </c>
      <c r="D77" s="77" t="s">
        <v>194</v>
      </c>
      <c r="E77" s="77" t="s">
        <v>194</v>
      </c>
      <c r="F77" s="77" t="s">
        <v>194</v>
      </c>
      <c r="G77" s="77" t="s">
        <v>194</v>
      </c>
      <c r="H77" s="77" t="s">
        <v>194</v>
      </c>
    </row>
    <row r="78" spans="1:8" ht="18.600000000000001" customHeight="1">
      <c r="A78" s="89"/>
      <c r="B78" s="52" t="s">
        <v>62</v>
      </c>
      <c r="C78" s="273" t="s">
        <v>194</v>
      </c>
      <c r="D78" s="77" t="s">
        <v>194</v>
      </c>
      <c r="E78" s="77" t="s">
        <v>194</v>
      </c>
      <c r="F78" s="77" t="s">
        <v>194</v>
      </c>
      <c r="G78" s="77" t="s">
        <v>194</v>
      </c>
      <c r="H78" s="77" t="s">
        <v>194</v>
      </c>
    </row>
    <row r="79" spans="1:8" ht="18.600000000000001" customHeight="1">
      <c r="A79" s="89"/>
      <c r="B79" s="52" t="s">
        <v>57</v>
      </c>
      <c r="C79" s="273" t="s">
        <v>194</v>
      </c>
      <c r="D79" s="77" t="s">
        <v>194</v>
      </c>
      <c r="E79" s="77" t="s">
        <v>194</v>
      </c>
      <c r="F79" s="77" t="s">
        <v>194</v>
      </c>
      <c r="G79" s="91">
        <v>5.18</v>
      </c>
      <c r="H79" s="91">
        <v>5.18</v>
      </c>
    </row>
    <row r="80" spans="1:8" ht="18.600000000000001" customHeight="1">
      <c r="A80" s="89"/>
      <c r="B80" s="52" t="s">
        <v>225</v>
      </c>
      <c r="C80" s="410">
        <v>993.10299999999995</v>
      </c>
      <c r="D80" s="411">
        <v>857.35400000000004</v>
      </c>
      <c r="E80" s="411">
        <v>1026.6120000000001</v>
      </c>
      <c r="F80" s="411">
        <v>2090</v>
      </c>
      <c r="G80" s="91">
        <v>2575.9</v>
      </c>
      <c r="H80" s="91">
        <v>2136.1610000000001</v>
      </c>
    </row>
    <row r="81" spans="1:8" ht="18.600000000000001" customHeight="1">
      <c r="A81" s="89"/>
      <c r="B81" s="52" t="s">
        <v>226</v>
      </c>
      <c r="C81" s="273" t="s">
        <v>194</v>
      </c>
      <c r="D81" s="77" t="s">
        <v>194</v>
      </c>
      <c r="E81" s="77" t="s">
        <v>194</v>
      </c>
      <c r="F81" s="77" t="s">
        <v>194</v>
      </c>
      <c r="G81" s="77" t="s">
        <v>194</v>
      </c>
      <c r="H81" s="77" t="s">
        <v>194</v>
      </c>
    </row>
    <row r="82" spans="1:8" ht="18.600000000000001" customHeight="1">
      <c r="A82" s="89"/>
      <c r="B82" s="52" t="s">
        <v>227</v>
      </c>
      <c r="C82" s="273" t="s">
        <v>194</v>
      </c>
      <c r="D82" s="77" t="s">
        <v>194</v>
      </c>
      <c r="E82" s="77" t="s">
        <v>194</v>
      </c>
      <c r="F82" s="77" t="s">
        <v>194</v>
      </c>
      <c r="G82" s="77" t="s">
        <v>194</v>
      </c>
      <c r="H82" s="77" t="s">
        <v>194</v>
      </c>
    </row>
    <row r="83" spans="1:8" ht="18.600000000000001" customHeight="1">
      <c r="A83" s="89"/>
      <c r="B83" s="52" t="s">
        <v>228</v>
      </c>
      <c r="C83" s="273" t="s">
        <v>194</v>
      </c>
      <c r="D83" s="77" t="s">
        <v>194</v>
      </c>
      <c r="E83" s="77" t="s">
        <v>194</v>
      </c>
      <c r="F83" s="77" t="s">
        <v>194</v>
      </c>
      <c r="G83" s="77" t="s">
        <v>194</v>
      </c>
      <c r="H83" s="77" t="s">
        <v>194</v>
      </c>
    </row>
    <row r="84" spans="1:8" ht="18.600000000000001" customHeight="1">
      <c r="A84" s="89"/>
      <c r="B84" s="58"/>
      <c r="C84" s="68"/>
      <c r="D84" s="68"/>
      <c r="E84" s="68"/>
      <c r="F84" s="68"/>
      <c r="G84" s="68"/>
      <c r="H84" s="68"/>
    </row>
    <row r="85" spans="1:8" ht="18.600000000000001" customHeight="1">
      <c r="A85" s="89"/>
      <c r="B85" s="160" t="s">
        <v>242</v>
      </c>
      <c r="C85" s="162">
        <v>2024</v>
      </c>
      <c r="D85" s="162">
        <v>2023</v>
      </c>
      <c r="E85" s="162">
        <v>2022</v>
      </c>
      <c r="F85" s="162">
        <v>2021</v>
      </c>
      <c r="G85" s="162">
        <v>2020</v>
      </c>
      <c r="H85" s="161">
        <v>2019</v>
      </c>
    </row>
    <row r="86" spans="1:8" ht="18.600000000000001" customHeight="1">
      <c r="A86" s="89"/>
      <c r="B86" s="52" t="s">
        <v>224</v>
      </c>
      <c r="C86" s="410">
        <v>78282.820448447164</v>
      </c>
      <c r="D86" s="411">
        <v>68485.804090139602</v>
      </c>
      <c r="E86" s="411">
        <v>80950.426228057098</v>
      </c>
      <c r="F86" s="411">
        <v>91208.816928523258</v>
      </c>
      <c r="G86" s="91">
        <v>96503.853272701686</v>
      </c>
      <c r="H86" s="91">
        <v>104978.61569999164</v>
      </c>
    </row>
    <row r="87" spans="1:8" ht="18.600000000000001" customHeight="1">
      <c r="A87" s="89"/>
      <c r="B87" s="52" t="s">
        <v>44</v>
      </c>
      <c r="C87" s="410">
        <v>49470.131114904099</v>
      </c>
      <c r="D87" s="411">
        <v>43225.139267462699</v>
      </c>
      <c r="E87" s="411">
        <v>49740.757123492003</v>
      </c>
      <c r="F87" s="411">
        <v>59506.770335820387</v>
      </c>
      <c r="G87" s="91">
        <v>58957.125662907696</v>
      </c>
      <c r="H87" s="91">
        <v>63579.154490868503</v>
      </c>
    </row>
    <row r="88" spans="1:8" ht="18.600000000000001" customHeight="1">
      <c r="A88" s="89"/>
      <c r="B88" s="52" t="s">
        <v>52</v>
      </c>
      <c r="C88" s="410">
        <v>7217.5676831593</v>
      </c>
      <c r="D88" s="411">
        <v>6728.0051958410004</v>
      </c>
      <c r="E88" s="411">
        <v>7365.7008839351001</v>
      </c>
      <c r="F88" s="411">
        <v>7637.6615491583989</v>
      </c>
      <c r="G88" s="91">
        <v>9425.3543902038</v>
      </c>
      <c r="H88" s="91">
        <v>11686.565887402499</v>
      </c>
    </row>
    <row r="89" spans="1:8" ht="18.600000000000001" customHeight="1">
      <c r="A89" s="89"/>
      <c r="B89" s="52" t="s">
        <v>62</v>
      </c>
      <c r="C89" s="410">
        <v>4949.6415160861588</v>
      </c>
      <c r="D89" s="411">
        <v>3972.0440976075101</v>
      </c>
      <c r="E89" s="411">
        <v>4044.0087246006601</v>
      </c>
      <c r="F89" s="411">
        <v>4605.1724551245652</v>
      </c>
      <c r="G89" s="91">
        <v>4851.4358326190886</v>
      </c>
      <c r="H89" s="91">
        <v>7021.3117640701421</v>
      </c>
    </row>
    <row r="90" spans="1:8" ht="18.600000000000001" customHeight="1">
      <c r="A90" s="89"/>
      <c r="B90" s="52" t="s">
        <v>57</v>
      </c>
      <c r="C90" s="410">
        <v>3766.0243279126998</v>
      </c>
      <c r="D90" s="411">
        <v>4121.6445866284002</v>
      </c>
      <c r="E90" s="411">
        <v>5364.0222160288004</v>
      </c>
      <c r="F90" s="411">
        <v>5385.3211120790993</v>
      </c>
      <c r="G90" s="91">
        <v>5801.5095209686997</v>
      </c>
      <c r="H90" s="91">
        <v>6440.5410863151992</v>
      </c>
    </row>
    <row r="91" spans="1:8" ht="18.600000000000001" customHeight="1">
      <c r="A91" s="89"/>
      <c r="B91" s="52" t="s">
        <v>225</v>
      </c>
      <c r="C91" s="410">
        <v>2889.6329999999998</v>
      </c>
      <c r="D91" s="411">
        <v>2743.82</v>
      </c>
      <c r="E91" s="411">
        <v>2764.1199999997998</v>
      </c>
      <c r="F91" s="411">
        <v>2666.3199999998001</v>
      </c>
      <c r="G91" s="91">
        <v>3144.6860000001998</v>
      </c>
      <c r="H91" s="91">
        <v>3697.8220000000001</v>
      </c>
    </row>
    <row r="92" spans="1:8" ht="18.600000000000001" customHeight="1">
      <c r="A92" s="89"/>
      <c r="B92" s="52" t="s">
        <v>226</v>
      </c>
      <c r="C92" s="410">
        <v>77.405000000000001</v>
      </c>
      <c r="D92" s="411">
        <v>82.481999999999999</v>
      </c>
      <c r="E92" s="411">
        <v>118.4940000002</v>
      </c>
      <c r="F92" s="411">
        <v>148.86199999990001</v>
      </c>
      <c r="G92" s="91">
        <v>148.23500000000001</v>
      </c>
      <c r="H92" s="91">
        <v>136.14099999999999</v>
      </c>
    </row>
    <row r="93" spans="1:8" ht="18.600000000000001" customHeight="1">
      <c r="A93" s="89"/>
      <c r="B93" s="52" t="s">
        <v>227</v>
      </c>
      <c r="C93" s="410">
        <v>7476.8119999999999</v>
      </c>
      <c r="D93" s="413">
        <v>6105.9070000000002</v>
      </c>
      <c r="E93" s="411">
        <v>10214.3232799999</v>
      </c>
      <c r="F93" s="411">
        <v>10400.709476341299</v>
      </c>
      <c r="G93" s="91">
        <v>12933.0278660025</v>
      </c>
      <c r="H93" s="91">
        <v>10862.613402184801</v>
      </c>
    </row>
    <row r="94" spans="1:8" ht="18.600000000000001" customHeight="1">
      <c r="A94" s="89"/>
      <c r="B94" s="88" t="s">
        <v>228</v>
      </c>
      <c r="C94" s="410" t="s">
        <v>194</v>
      </c>
      <c r="D94" s="275">
        <v>1506.7619426000001</v>
      </c>
      <c r="E94" s="414">
        <v>1339</v>
      </c>
      <c r="F94" s="413">
        <v>858.00000000010004</v>
      </c>
      <c r="G94" s="202">
        <v>1242.4790000001999</v>
      </c>
      <c r="H94" s="202">
        <v>1554.4660691501999</v>
      </c>
    </row>
    <row r="95" spans="1:8" ht="18.600000000000001" customHeight="1">
      <c r="A95" s="89"/>
      <c r="B95" s="197" t="s">
        <v>230</v>
      </c>
      <c r="C95" s="410">
        <v>2435.605806384905</v>
      </c>
      <c r="D95" s="273" t="s">
        <v>194</v>
      </c>
      <c r="E95" s="273" t="s">
        <v>194</v>
      </c>
      <c r="F95" s="273" t="s">
        <v>194</v>
      </c>
      <c r="G95" s="273" t="s">
        <v>194</v>
      </c>
      <c r="H95" s="273" t="s">
        <v>194</v>
      </c>
    </row>
    <row r="96" spans="1:8" ht="18.600000000000001" customHeight="1">
      <c r="A96" s="89"/>
      <c r="B96" s="212" t="s">
        <v>234</v>
      </c>
      <c r="C96" s="120"/>
      <c r="D96" s="120"/>
      <c r="E96" s="120"/>
      <c r="F96" s="120"/>
      <c r="G96" s="120"/>
      <c r="H96" s="120"/>
    </row>
    <row r="97" spans="1:8" ht="36" customHeight="1">
      <c r="A97" s="89"/>
      <c r="B97" s="500" t="s">
        <v>235</v>
      </c>
      <c r="C97" s="500"/>
      <c r="D97" s="500"/>
      <c r="E97" s="500"/>
      <c r="F97" s="500"/>
      <c r="G97" s="500"/>
      <c r="H97" s="500"/>
    </row>
    <row r="98" spans="1:8" ht="18.600000000000001" customHeight="1">
      <c r="A98" s="89"/>
      <c r="B98" s="89"/>
      <c r="C98" s="90"/>
      <c r="D98" s="90"/>
      <c r="E98" s="90"/>
      <c r="F98" s="90"/>
      <c r="G98" s="90"/>
      <c r="H98" s="90"/>
    </row>
    <row r="99" spans="1:8" ht="18.600000000000001" customHeight="1">
      <c r="A99" s="89"/>
      <c r="B99" s="160" t="s">
        <v>243</v>
      </c>
      <c r="C99" s="162">
        <v>2024</v>
      </c>
      <c r="D99" s="162">
        <v>2023</v>
      </c>
      <c r="E99" s="162">
        <v>2022</v>
      </c>
      <c r="F99" s="162">
        <v>2021</v>
      </c>
      <c r="G99" s="162">
        <v>2020</v>
      </c>
      <c r="H99" s="162">
        <v>2019</v>
      </c>
    </row>
    <row r="100" spans="1:8" ht="18.600000000000001" customHeight="1">
      <c r="A100" s="89"/>
      <c r="B100" s="52" t="s">
        <v>224</v>
      </c>
      <c r="C100" s="75">
        <v>47</v>
      </c>
      <c r="D100" s="75">
        <v>53</v>
      </c>
      <c r="E100" s="75">
        <v>51</v>
      </c>
      <c r="F100" s="91">
        <v>46</v>
      </c>
      <c r="G100" s="91">
        <v>53</v>
      </c>
      <c r="H100" s="91">
        <v>52</v>
      </c>
    </row>
    <row r="101" spans="1:8" ht="18.600000000000001" customHeight="1">
      <c r="A101" s="89"/>
      <c r="B101" s="212" t="s">
        <v>244</v>
      </c>
      <c r="C101" s="72"/>
      <c r="D101" s="72"/>
      <c r="E101" s="90"/>
      <c r="F101" s="90"/>
      <c r="G101" s="90"/>
      <c r="H101" s="90"/>
    </row>
    <row r="106" spans="1:8">
      <c r="B106" s="37"/>
    </row>
  </sheetData>
  <sheetProtection algorithmName="SHA-512" hashValue="8MgBA/qA+5tl9l6OhyEDmXCDeV3wLJd1O5dwOfmteYvwerfTbBNWO2SVZkUYq/eghCA+djvT2/j8LLSJpC2+5Q==" saltValue="lu+rC5ZpXTSLd0lJHDRsWA==" spinCount="100000" sheet="1" objects="1" scenarios="1"/>
  <mergeCells count="6">
    <mergeCell ref="B97:H97"/>
    <mergeCell ref="B4:H4"/>
    <mergeCell ref="B6:H6"/>
    <mergeCell ref="B33:H33"/>
    <mergeCell ref="B32:H32"/>
    <mergeCell ref="B47:H47"/>
  </mergeCells>
  <pageMargins left="0.7" right="0.7" top="0.75" bottom="0.75" header="0.3" footer="0.3"/>
  <pageSetup scale="38" orientation="landscape" r:id="rId1"/>
  <colBreaks count="1" manualBreakCount="1">
    <brk id="2515"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5"/>
    <pageSetUpPr fitToPage="1"/>
  </sheetPr>
  <dimension ref="B1:I66"/>
  <sheetViews>
    <sheetView showGridLines="0" zoomScaleNormal="100" workbookViewId="0"/>
    <sheetView workbookViewId="1"/>
  </sheetViews>
  <sheetFormatPr defaultColWidth="9.44140625" defaultRowHeight="13.8"/>
  <cols>
    <col min="1" max="1" width="4.44140625" style="2" customWidth="1"/>
    <col min="2" max="2" width="50.5546875" style="2" customWidth="1"/>
    <col min="3" max="8" width="20.5546875" style="27" customWidth="1"/>
    <col min="9" max="9" width="4.88671875" style="2" customWidth="1"/>
    <col min="10" max="16384" width="9.44140625" style="2"/>
  </cols>
  <sheetData>
    <row r="1" spans="2:9" ht="14.4" customHeight="1"/>
    <row r="2" spans="2:9" ht="14.4" customHeight="1"/>
    <row r="3" spans="2:9" ht="14.4" customHeight="1"/>
    <row r="4" spans="2:9" s="9" customFormat="1" ht="33">
      <c r="B4" s="505" t="s">
        <v>245</v>
      </c>
      <c r="C4" s="451"/>
      <c r="D4" s="451"/>
      <c r="E4" s="451"/>
      <c r="F4" s="451"/>
      <c r="G4" s="451"/>
      <c r="H4" s="451"/>
      <c r="I4" s="17"/>
    </row>
    <row r="5" spans="2:9" ht="18.600000000000001" customHeight="1">
      <c r="B5" s="61"/>
      <c r="C5" s="68"/>
      <c r="D5" s="68"/>
      <c r="E5" s="68"/>
      <c r="F5" s="68"/>
      <c r="G5" s="68"/>
      <c r="H5" s="68"/>
    </row>
    <row r="6" spans="2:9" s="21" customFormat="1" ht="38.4" customHeight="1">
      <c r="B6" s="506" t="s">
        <v>246</v>
      </c>
      <c r="C6" s="506"/>
      <c r="D6" s="506"/>
      <c r="E6" s="506"/>
      <c r="F6" s="506"/>
      <c r="G6" s="506"/>
      <c r="H6" s="506"/>
    </row>
    <row r="7" spans="2:9" s="21" customFormat="1" ht="18">
      <c r="B7" s="427"/>
      <c r="C7" s="427"/>
      <c r="D7" s="427"/>
      <c r="E7" s="427"/>
      <c r="F7" s="427"/>
      <c r="G7" s="427"/>
      <c r="H7" s="427"/>
    </row>
    <row r="8" spans="2:9" s="21" customFormat="1" ht="18.75" customHeight="1">
      <c r="B8" s="506" t="s">
        <v>247</v>
      </c>
      <c r="C8" s="506"/>
      <c r="D8" s="506"/>
      <c r="E8" s="506"/>
      <c r="F8" s="506"/>
      <c r="G8" s="506"/>
      <c r="H8" s="506"/>
    </row>
    <row r="9" spans="2:9" ht="18.600000000000001" customHeight="1">
      <c r="B9" s="61"/>
      <c r="C9" s="68"/>
      <c r="D9" s="68"/>
      <c r="E9" s="68"/>
      <c r="F9" s="68"/>
      <c r="G9" s="68"/>
      <c r="H9" s="68"/>
    </row>
    <row r="10" spans="2:9" ht="18.600000000000001" customHeight="1">
      <c r="B10" s="167" t="s">
        <v>248</v>
      </c>
      <c r="C10" s="162">
        <v>2024</v>
      </c>
      <c r="D10" s="162">
        <v>2023</v>
      </c>
      <c r="E10" s="162">
        <v>2022</v>
      </c>
      <c r="F10" s="162">
        <v>2021</v>
      </c>
      <c r="G10" s="162">
        <v>2020</v>
      </c>
      <c r="H10" s="162">
        <v>2019</v>
      </c>
    </row>
    <row r="11" spans="2:9" ht="18.600000000000001" customHeight="1">
      <c r="B11" s="100" t="s">
        <v>224</v>
      </c>
      <c r="C11" s="280">
        <v>37510.821335439992</v>
      </c>
      <c r="D11" s="91">
        <v>37035.583819890096</v>
      </c>
      <c r="E11" s="91">
        <v>41748.469325681799</v>
      </c>
      <c r="F11" s="91">
        <v>43017.977907471097</v>
      </c>
      <c r="G11" s="91">
        <v>52891.271948790898</v>
      </c>
      <c r="H11" s="91">
        <v>56451.256039964399</v>
      </c>
    </row>
    <row r="12" spans="2:9" ht="18.600000000000001" customHeight="1">
      <c r="B12" s="100" t="s">
        <v>44</v>
      </c>
      <c r="C12" s="280">
        <v>20366.790077544301</v>
      </c>
      <c r="D12" s="91">
        <v>20546.271256880402</v>
      </c>
      <c r="E12" s="91">
        <v>21674.581111608099</v>
      </c>
      <c r="F12" s="91">
        <v>23221.304053394299</v>
      </c>
      <c r="G12" s="91">
        <v>27242.612944488101</v>
      </c>
      <c r="H12" s="91">
        <v>30710.704566454897</v>
      </c>
    </row>
    <row r="13" spans="2:9" ht="18.600000000000001" customHeight="1">
      <c r="B13" s="100" t="s">
        <v>52</v>
      </c>
      <c r="C13" s="280">
        <v>3387.1462100918998</v>
      </c>
      <c r="D13" s="91">
        <v>2994.4195961391001</v>
      </c>
      <c r="E13" s="91">
        <v>3205.1947507384998</v>
      </c>
      <c r="F13" s="91">
        <v>3863.0896467140001</v>
      </c>
      <c r="G13" s="91">
        <v>5248.5315261691003</v>
      </c>
      <c r="H13" s="91">
        <v>5459.0114650012001</v>
      </c>
    </row>
    <row r="14" spans="2:9" ht="18.600000000000001" customHeight="1">
      <c r="B14" s="100" t="s">
        <v>62</v>
      </c>
      <c r="C14" s="280">
        <v>1931.3497813009001</v>
      </c>
      <c r="D14" s="91">
        <v>2116.1713590013001</v>
      </c>
      <c r="E14" s="91">
        <v>1929.6284671562</v>
      </c>
      <c r="F14" s="91">
        <v>2129.7093152682</v>
      </c>
      <c r="G14" s="91">
        <v>2447.7619571649002</v>
      </c>
      <c r="H14" s="91">
        <v>3056.3023530426003</v>
      </c>
    </row>
    <row r="15" spans="2:9" ht="18.600000000000001" customHeight="1">
      <c r="B15" s="100" t="s">
        <v>57</v>
      </c>
      <c r="C15" s="280">
        <v>2010.0896712000001</v>
      </c>
      <c r="D15" s="91">
        <v>2216.8506652693</v>
      </c>
      <c r="E15" s="91">
        <v>3140.5536661785</v>
      </c>
      <c r="F15" s="91">
        <v>3353.9202920949001</v>
      </c>
      <c r="G15" s="91">
        <v>4234.2695209686999</v>
      </c>
      <c r="H15" s="91">
        <v>4515.0435863151997</v>
      </c>
    </row>
    <row r="16" spans="2:9" ht="18.600000000000001" customHeight="1">
      <c r="B16" s="100" t="s">
        <v>225</v>
      </c>
      <c r="C16" s="280">
        <v>2889.6329999999998</v>
      </c>
      <c r="D16" s="91">
        <v>2743.82</v>
      </c>
      <c r="E16" s="91">
        <v>2764.1199999997998</v>
      </c>
      <c r="F16" s="91">
        <v>2666.3199999998001</v>
      </c>
      <c r="G16" s="91">
        <v>3144.6860000001998</v>
      </c>
      <c r="H16" s="91">
        <v>3697.8220000000001</v>
      </c>
    </row>
    <row r="17" spans="2:8" ht="18.600000000000001" customHeight="1">
      <c r="B17" s="100" t="s">
        <v>226</v>
      </c>
      <c r="C17" s="280">
        <v>77.405000000000001</v>
      </c>
      <c r="D17" s="91">
        <v>82.481999999999999</v>
      </c>
      <c r="E17" s="91">
        <v>118.4940000002</v>
      </c>
      <c r="F17" s="91">
        <v>148.86199999990001</v>
      </c>
      <c r="G17" s="91">
        <v>148.23500000000001</v>
      </c>
      <c r="H17" s="91">
        <v>136.14099999999999</v>
      </c>
    </row>
    <row r="18" spans="2:8" ht="18.600000000000001" customHeight="1">
      <c r="B18" s="100" t="s">
        <v>227</v>
      </c>
      <c r="C18" s="280">
        <v>5823.384</v>
      </c>
      <c r="D18" s="91">
        <v>4828.8069999999998</v>
      </c>
      <c r="E18" s="91">
        <v>7576.8973299998997</v>
      </c>
      <c r="F18" s="91">
        <v>6776.7726000002003</v>
      </c>
      <c r="G18" s="91">
        <v>9182.6960000002</v>
      </c>
      <c r="H18" s="91">
        <v>7321.7649999999003</v>
      </c>
    </row>
    <row r="19" spans="2:8" ht="18.600000000000001" customHeight="1">
      <c r="B19" s="203" t="s">
        <v>228</v>
      </c>
      <c r="C19" s="273" t="s">
        <v>194</v>
      </c>
      <c r="D19" s="202">
        <v>1506.7619426000001</v>
      </c>
      <c r="E19" s="202">
        <v>1339</v>
      </c>
      <c r="F19" s="202">
        <v>858.00000000010004</v>
      </c>
      <c r="G19" s="202">
        <v>1242.4790000001999</v>
      </c>
      <c r="H19" s="202">
        <v>1554.4660691502002</v>
      </c>
    </row>
    <row r="20" spans="2:8" ht="18.600000000000001" customHeight="1">
      <c r="B20" s="204" t="s">
        <v>230</v>
      </c>
      <c r="C20" s="280">
        <v>1025.0235953028969</v>
      </c>
      <c r="D20" s="273" t="s">
        <v>194</v>
      </c>
      <c r="E20" s="273" t="s">
        <v>194</v>
      </c>
      <c r="F20" s="273" t="s">
        <v>194</v>
      </c>
      <c r="G20" s="273" t="s">
        <v>194</v>
      </c>
      <c r="H20" s="273" t="s">
        <v>194</v>
      </c>
    </row>
    <row r="21" spans="2:8" ht="18.75" customHeight="1">
      <c r="B21" s="500" t="s">
        <v>249</v>
      </c>
      <c r="C21" s="500"/>
      <c r="D21" s="500"/>
      <c r="E21" s="500"/>
      <c r="F21" s="500"/>
      <c r="G21" s="500"/>
      <c r="H21" s="500"/>
    </row>
    <row r="22" spans="2:8" ht="18.600000000000001" customHeight="1">
      <c r="B22" s="61"/>
      <c r="C22" s="68"/>
      <c r="D22" s="68"/>
      <c r="E22" s="92"/>
      <c r="F22" s="68"/>
      <c r="G22" s="68"/>
      <c r="H22" s="68"/>
    </row>
    <row r="23" spans="2:8" ht="18.600000000000001" customHeight="1">
      <c r="B23" s="167" t="s">
        <v>250</v>
      </c>
      <c r="C23" s="162">
        <v>2024</v>
      </c>
      <c r="D23" s="162">
        <v>2023</v>
      </c>
      <c r="E23" s="162">
        <v>2022</v>
      </c>
      <c r="F23" s="162">
        <v>2021</v>
      </c>
      <c r="G23" s="162">
        <v>2020</v>
      </c>
      <c r="H23" s="162">
        <v>2019</v>
      </c>
    </row>
    <row r="24" spans="2:8" ht="18.600000000000001" customHeight="1">
      <c r="B24" s="100" t="s">
        <v>224</v>
      </c>
      <c r="C24" s="281">
        <v>1.8696843596958743</v>
      </c>
      <c r="D24" s="97">
        <v>1.7813543813828996</v>
      </c>
      <c r="E24" s="97">
        <v>1.9513558730112648</v>
      </c>
      <c r="F24" s="75">
        <v>1.97</v>
      </c>
      <c r="G24" s="101">
        <v>2.4071079610525694</v>
      </c>
      <c r="H24" s="101">
        <v>2.7183350478726562</v>
      </c>
    </row>
    <row r="25" spans="2:8" ht="18.600000000000001" customHeight="1">
      <c r="B25" s="100" t="s">
        <v>44</v>
      </c>
      <c r="C25" s="281">
        <v>2.0741509647759</v>
      </c>
      <c r="D25" s="97">
        <v>2.1011045189750419</v>
      </c>
      <c r="E25" s="97">
        <v>2.0805768801797293</v>
      </c>
      <c r="F25" s="97">
        <v>2.1496405597725783</v>
      </c>
      <c r="G25" s="101">
        <v>2.4721433361874259</v>
      </c>
      <c r="H25" s="101">
        <v>2.8888870900271466</v>
      </c>
    </row>
    <row r="26" spans="2:8" ht="18.600000000000001" customHeight="1">
      <c r="B26" s="100" t="s">
        <v>52</v>
      </c>
      <c r="C26" s="281">
        <v>2.2143567085491935</v>
      </c>
      <c r="D26" s="97">
        <v>1.9410590298984003</v>
      </c>
      <c r="E26" s="97">
        <v>1.9980618172226445</v>
      </c>
      <c r="F26" s="97">
        <v>2.2430481327995357</v>
      </c>
      <c r="G26" s="205">
        <v>2.8903326501892441</v>
      </c>
      <c r="H26" s="101">
        <v>2.906714455261771</v>
      </c>
    </row>
    <row r="27" spans="2:8" ht="18.600000000000001" customHeight="1">
      <c r="B27" s="100" t="s">
        <v>62</v>
      </c>
      <c r="C27" s="281">
        <v>1.3411620687746619</v>
      </c>
      <c r="D27" s="97">
        <v>1.4640064030081594</v>
      </c>
      <c r="E27" s="97">
        <v>1.3390369676959379</v>
      </c>
      <c r="F27" s="206">
        <v>1.4609564844919911</v>
      </c>
      <c r="G27" s="207">
        <v>1.6331788455280194</v>
      </c>
      <c r="H27" s="101">
        <v>2.1059377606545246</v>
      </c>
    </row>
    <row r="28" spans="2:8" ht="18.600000000000001" customHeight="1">
      <c r="B28" s="100" t="s">
        <v>57</v>
      </c>
      <c r="C28" s="281">
        <v>2.169429400172425</v>
      </c>
      <c r="D28" s="97">
        <v>2.1238236961604304</v>
      </c>
      <c r="E28" s="97">
        <v>2.9125041151912279</v>
      </c>
      <c r="F28" s="97">
        <v>2.980600126278516</v>
      </c>
      <c r="G28" s="101">
        <v>3.6772529137092009</v>
      </c>
      <c r="H28" s="101">
        <v>4.0817046585684702</v>
      </c>
    </row>
    <row r="29" spans="2:8" ht="18.600000000000001" customHeight="1">
      <c r="B29" s="100" t="s">
        <v>225</v>
      </c>
      <c r="C29" s="281">
        <v>2.1431571826728906</v>
      </c>
      <c r="D29" s="97">
        <v>1.9891880904337098</v>
      </c>
      <c r="E29" s="97">
        <v>2.0340034337008341</v>
      </c>
      <c r="F29" s="97">
        <v>1.8846580667961124</v>
      </c>
      <c r="G29" s="101">
        <v>2.2129015852147527</v>
      </c>
      <c r="H29" s="101">
        <v>2.5926305486039198</v>
      </c>
    </row>
    <row r="30" spans="2:8" ht="18.600000000000001" customHeight="1">
      <c r="B30" s="100" t="s">
        <v>226</v>
      </c>
      <c r="C30" s="281">
        <v>1.7182541030337593</v>
      </c>
      <c r="D30" s="97">
        <v>1.8330560950809476</v>
      </c>
      <c r="E30" s="97">
        <v>2.5311984802426304</v>
      </c>
      <c r="F30" s="97">
        <v>3.2361304347804349</v>
      </c>
      <c r="G30" s="101">
        <v>3.0038984120656411</v>
      </c>
      <c r="H30" s="101">
        <v>2.4394794719608042</v>
      </c>
    </row>
    <row r="31" spans="2:8" ht="18.600000000000001" customHeight="1">
      <c r="B31" s="100" t="s">
        <v>227</v>
      </c>
      <c r="C31" s="281">
        <v>1.3218491658900677</v>
      </c>
      <c r="D31" s="97">
        <v>1.1592540115694907</v>
      </c>
      <c r="E31" s="97">
        <v>1.8596162124570867</v>
      </c>
      <c r="F31" s="97">
        <v>1.746703421612269</v>
      </c>
      <c r="G31" s="101">
        <v>2.4504549087919791</v>
      </c>
      <c r="H31" s="101">
        <v>2.3147982636978663</v>
      </c>
    </row>
    <row r="32" spans="2:8" ht="18.600000000000001" customHeight="1">
      <c r="B32" s="100" t="s">
        <v>228</v>
      </c>
      <c r="C32" s="281" t="s">
        <v>194</v>
      </c>
      <c r="D32" s="281">
        <v>1.0838882872259397</v>
      </c>
      <c r="E32" s="281">
        <v>0.97502813952736767</v>
      </c>
      <c r="F32" s="281">
        <v>0.6096997690531889</v>
      </c>
      <c r="G32" s="282">
        <v>0.97893225038441556</v>
      </c>
      <c r="H32" s="282">
        <v>1.4726091719198398</v>
      </c>
    </row>
    <row r="33" spans="2:8" ht="18.600000000000001" customHeight="1">
      <c r="B33" s="213" t="s">
        <v>251</v>
      </c>
      <c r="C33" s="181"/>
      <c r="D33" s="92"/>
      <c r="E33" s="92"/>
      <c r="F33" s="182"/>
      <c r="G33" s="210"/>
      <c r="H33" s="283"/>
    </row>
    <row r="34" spans="2:8" ht="18.600000000000001" customHeight="1">
      <c r="B34" s="61"/>
      <c r="C34" s="68"/>
      <c r="D34" s="68"/>
      <c r="E34" s="68"/>
      <c r="F34" s="208"/>
      <c r="G34" s="209"/>
      <c r="H34" s="108"/>
    </row>
    <row r="35" spans="2:8" ht="18.600000000000001" customHeight="1">
      <c r="B35" s="167" t="s">
        <v>252</v>
      </c>
      <c r="C35" s="162">
        <v>2024</v>
      </c>
      <c r="D35" s="162">
        <v>2023</v>
      </c>
      <c r="E35" s="162">
        <v>2022</v>
      </c>
      <c r="F35" s="162">
        <v>2021</v>
      </c>
      <c r="G35" s="162">
        <v>2020</v>
      </c>
      <c r="H35" s="162">
        <v>2019</v>
      </c>
    </row>
    <row r="36" spans="2:8" ht="18.600000000000001" customHeight="1">
      <c r="B36" s="100" t="s">
        <v>224</v>
      </c>
      <c r="C36" s="284">
        <v>81</v>
      </c>
      <c r="D36" s="102">
        <v>82.125232998020195</v>
      </c>
      <c r="E36" s="102">
        <v>90.104843115019321</v>
      </c>
      <c r="F36" s="102">
        <v>84.420762438632266</v>
      </c>
      <c r="G36" s="91">
        <v>100.15208411714035</v>
      </c>
      <c r="H36" s="91">
        <v>104.57561721750636</v>
      </c>
    </row>
    <row r="37" spans="2:8" ht="18.600000000000001" customHeight="1">
      <c r="B37" s="100" t="s">
        <v>44</v>
      </c>
      <c r="C37" s="284">
        <v>67.544597661747218</v>
      </c>
      <c r="D37" s="102">
        <v>77.774263779147816</v>
      </c>
      <c r="E37" s="102">
        <v>85.052597454999784</v>
      </c>
      <c r="F37" s="102">
        <v>81.026096184658797</v>
      </c>
      <c r="G37" s="91">
        <v>92.693090099292036</v>
      </c>
      <c r="H37" s="91">
        <v>100.34830381038601</v>
      </c>
    </row>
    <row r="38" spans="2:8" ht="18.600000000000001" customHeight="1">
      <c r="B38" s="100" t="s">
        <v>52</v>
      </c>
      <c r="C38" s="284">
        <v>72.799583254710157</v>
      </c>
      <c r="D38" s="102">
        <v>61.625077786143436</v>
      </c>
      <c r="E38" s="102">
        <v>62.717830950758234</v>
      </c>
      <c r="F38" s="102">
        <v>73.943592171228872</v>
      </c>
      <c r="G38" s="91">
        <v>82.873259361340132</v>
      </c>
      <c r="H38" s="91">
        <v>77.775276017774885</v>
      </c>
    </row>
    <row r="39" spans="2:8" ht="18.600000000000001" customHeight="1">
      <c r="B39" s="100" t="s">
        <v>62</v>
      </c>
      <c r="C39" s="284">
        <v>63.142831310716971</v>
      </c>
      <c r="D39" s="102">
        <v>62.392645546519446</v>
      </c>
      <c r="E39" s="102">
        <v>56.545898227010717</v>
      </c>
      <c r="F39" s="102">
        <v>57.216155729538166</v>
      </c>
      <c r="G39" s="91">
        <v>64.73925733348014</v>
      </c>
      <c r="H39" s="91">
        <v>73.969307528717707</v>
      </c>
    </row>
    <row r="40" spans="2:8" ht="18.600000000000001" customHeight="1">
      <c r="B40" s="100" t="s">
        <v>57</v>
      </c>
      <c r="C40" s="284">
        <v>90.102186167017805</v>
      </c>
      <c r="D40" s="102">
        <v>93.773506995291257</v>
      </c>
      <c r="E40" s="102">
        <v>117.1010150564891</v>
      </c>
      <c r="F40" s="102">
        <v>108.54615349195971</v>
      </c>
      <c r="G40" s="91">
        <v>118.34353277870197</v>
      </c>
      <c r="H40" s="91">
        <v>133.00023925689061</v>
      </c>
    </row>
    <row r="41" spans="2:8" ht="18.600000000000001" customHeight="1">
      <c r="B41" s="100" t="s">
        <v>225</v>
      </c>
      <c r="C41" s="284">
        <v>122.07997465145755</v>
      </c>
      <c r="D41" s="102">
        <v>114.6211738913935</v>
      </c>
      <c r="E41" s="102">
        <v>105.49820241004073</v>
      </c>
      <c r="F41" s="102">
        <v>99.456358572864218</v>
      </c>
      <c r="G41" s="91">
        <v>113.37974976087644</v>
      </c>
      <c r="H41" s="91">
        <v>123.834333968274</v>
      </c>
    </row>
    <row r="42" spans="2:8" ht="18.600000000000001" customHeight="1">
      <c r="B42" s="100" t="s">
        <v>226</v>
      </c>
      <c r="C42" s="284">
        <v>73.930276981852913</v>
      </c>
      <c r="D42" s="102">
        <v>78.787812172831494</v>
      </c>
      <c r="E42" s="102">
        <v>113.17478510047755</v>
      </c>
      <c r="F42" s="102">
        <v>142.17956064937917</v>
      </c>
      <c r="G42" s="91">
        <v>141.6045044913364</v>
      </c>
      <c r="H42" s="91">
        <v>130.073090335833</v>
      </c>
    </row>
    <row r="43" spans="2:8" ht="18.600000000000001" customHeight="1">
      <c r="B43" s="100" t="s">
        <v>227</v>
      </c>
      <c r="C43" s="284">
        <v>147.2596788468833</v>
      </c>
      <c r="D43" s="102">
        <v>122.10916677203186</v>
      </c>
      <c r="E43" s="102">
        <v>151.08051462075517</v>
      </c>
      <c r="F43" s="102">
        <v>113.42569400292274</v>
      </c>
      <c r="G43" s="91">
        <v>171.08410336170084</v>
      </c>
      <c r="H43" s="91">
        <v>171.96402360328401</v>
      </c>
    </row>
    <row r="44" spans="2:8" ht="18.600000000000001" customHeight="1">
      <c r="B44" s="100" t="s">
        <v>228</v>
      </c>
      <c r="C44" s="284" t="s">
        <v>194</v>
      </c>
      <c r="D44" s="102">
        <v>93.541218189719402</v>
      </c>
      <c r="E44" s="102">
        <v>70.301433028116378</v>
      </c>
      <c r="F44" s="102">
        <v>57.85179691188052</v>
      </c>
      <c r="G44" s="91">
        <v>83.775807430395787</v>
      </c>
      <c r="H44" s="91">
        <v>104.81195260941273</v>
      </c>
    </row>
    <row r="45" spans="2:8" ht="18.600000000000001" customHeight="1">
      <c r="B45" s="61"/>
      <c r="C45" s="68"/>
      <c r="D45" s="68"/>
      <c r="E45" s="68"/>
      <c r="F45" s="68"/>
      <c r="G45" s="68"/>
      <c r="H45" s="68"/>
    </row>
    <row r="46" spans="2:8" ht="18.600000000000001" customHeight="1">
      <c r="B46" s="167" t="s">
        <v>253</v>
      </c>
      <c r="C46" s="162">
        <v>2024</v>
      </c>
      <c r="D46" s="162">
        <v>2023</v>
      </c>
      <c r="E46" s="162">
        <v>2022</v>
      </c>
      <c r="F46" s="162">
        <v>2021</v>
      </c>
      <c r="G46" s="162">
        <v>2020</v>
      </c>
      <c r="H46" s="162">
        <v>2019</v>
      </c>
    </row>
    <row r="47" spans="2:8" ht="18.600000000000001" customHeight="1">
      <c r="B47" s="100" t="s">
        <v>224</v>
      </c>
      <c r="C47" s="280">
        <v>26861</v>
      </c>
      <c r="D47" s="91">
        <v>26838.022637104099</v>
      </c>
      <c r="E47" s="91">
        <v>29771.713238279299</v>
      </c>
      <c r="F47" s="91">
        <v>30669</v>
      </c>
      <c r="G47" s="91">
        <v>37134.885518247596</v>
      </c>
      <c r="H47" s="91">
        <v>38365</v>
      </c>
    </row>
    <row r="48" spans="2:8" ht="18.600000000000001" customHeight="1">
      <c r="B48" s="100" t="s">
        <v>44</v>
      </c>
      <c r="C48" s="280">
        <v>14518.365239999999</v>
      </c>
      <c r="D48" s="91">
        <v>14426.415278</v>
      </c>
      <c r="E48" s="91">
        <v>14254.8377950001</v>
      </c>
      <c r="F48" s="91">
        <v>15451</v>
      </c>
      <c r="G48" s="91">
        <v>18334.503937313599</v>
      </c>
      <c r="H48" s="91">
        <v>20228.3264699998</v>
      </c>
    </row>
    <row r="49" spans="2:8" ht="18.600000000000001" customHeight="1">
      <c r="B49" s="100" t="s">
        <v>52</v>
      </c>
      <c r="C49" s="280">
        <v>2597.0425</v>
      </c>
      <c r="D49" s="91">
        <v>2114.6497033677001</v>
      </c>
      <c r="E49" s="91">
        <v>2282.3476307389001</v>
      </c>
      <c r="F49" s="91">
        <v>2712</v>
      </c>
      <c r="G49" s="91">
        <v>2738.938084934</v>
      </c>
      <c r="H49" s="91">
        <v>3095.55</v>
      </c>
    </row>
    <row r="50" spans="2:8" ht="18.600000000000001" customHeight="1">
      <c r="B50" s="100" t="s">
        <v>62</v>
      </c>
      <c r="C50" s="280">
        <v>1206.29456</v>
      </c>
      <c r="D50" s="91">
        <v>1380.3802771364001</v>
      </c>
      <c r="E50" s="91">
        <v>1270.3845319999</v>
      </c>
      <c r="F50" s="91">
        <v>1404</v>
      </c>
      <c r="G50" s="91">
        <v>1575.1614959998001</v>
      </c>
      <c r="H50" s="91">
        <v>1775.568569</v>
      </c>
    </row>
    <row r="51" spans="2:8" ht="18.600000000000001" customHeight="1">
      <c r="B51" s="100" t="s">
        <v>57</v>
      </c>
      <c r="C51" s="280">
        <v>1460.383</v>
      </c>
      <c r="D51" s="91">
        <v>1475.9664359999999</v>
      </c>
      <c r="E51" s="91">
        <v>1973.5419505402999</v>
      </c>
      <c r="F51" s="91">
        <v>2317</v>
      </c>
      <c r="G51" s="91">
        <v>2623.5810000000001</v>
      </c>
      <c r="H51" s="91">
        <v>2504.2479563152001</v>
      </c>
    </row>
    <row r="52" spans="2:8" ht="18.600000000000001" customHeight="1">
      <c r="B52" s="100" t="s">
        <v>225</v>
      </c>
      <c r="C52" s="280">
        <v>1177.6790000000001</v>
      </c>
      <c r="D52" s="91">
        <v>1022.56</v>
      </c>
      <c r="E52" s="91">
        <v>956.21</v>
      </c>
      <c r="F52" s="91">
        <v>1006</v>
      </c>
      <c r="G52" s="91">
        <v>1324.981</v>
      </c>
      <c r="H52" s="91">
        <v>1786.912</v>
      </c>
    </row>
    <row r="53" spans="2:8" ht="18.600000000000001" customHeight="1">
      <c r="B53" s="100" t="s">
        <v>226</v>
      </c>
      <c r="C53" s="280">
        <v>77.405000000000001</v>
      </c>
      <c r="D53" s="91">
        <v>82.481999999999999</v>
      </c>
      <c r="E53" s="91">
        <v>118.4940000002</v>
      </c>
      <c r="F53" s="75">
        <v>149</v>
      </c>
      <c r="G53" s="91">
        <v>148.23500000000001</v>
      </c>
      <c r="H53" s="91">
        <v>136.14099999999999</v>
      </c>
    </row>
    <row r="54" spans="2:8" ht="18.600000000000001" customHeight="1">
      <c r="B54" s="100" t="s">
        <v>227</v>
      </c>
      <c r="C54" s="280">
        <v>5823.384</v>
      </c>
      <c r="D54" s="91">
        <v>4828.8069999999998</v>
      </c>
      <c r="E54" s="91">
        <v>7576.8973299998997</v>
      </c>
      <c r="F54" s="91">
        <v>6772</v>
      </c>
      <c r="G54" s="91">
        <v>9147.0059999999994</v>
      </c>
      <c r="H54" s="91">
        <v>7283.7349999997996</v>
      </c>
    </row>
    <row r="55" spans="2:8" ht="18.600000000000001" customHeight="1">
      <c r="B55" s="100" t="s">
        <v>228</v>
      </c>
      <c r="C55" s="284" t="s">
        <v>194</v>
      </c>
      <c r="D55" s="91">
        <v>1506.7619426000001</v>
      </c>
      <c r="E55" s="91">
        <v>1339</v>
      </c>
      <c r="F55" s="75">
        <v>858</v>
      </c>
      <c r="G55" s="91">
        <v>1242.4790000001999</v>
      </c>
      <c r="H55" s="91">
        <v>1554.4660691501999</v>
      </c>
    </row>
    <row r="56" spans="2:8" ht="18.600000000000001" customHeight="1">
      <c r="B56" s="61"/>
      <c r="C56" s="68"/>
      <c r="D56" s="68"/>
      <c r="E56" s="68"/>
      <c r="F56" s="68"/>
      <c r="G56" s="68"/>
      <c r="H56" s="68"/>
    </row>
    <row r="57" spans="2:8" ht="18.600000000000001" customHeight="1">
      <c r="B57" s="167" t="s">
        <v>254</v>
      </c>
      <c r="C57" s="162">
        <v>2024</v>
      </c>
      <c r="D57" s="162">
        <v>2023</v>
      </c>
      <c r="E57" s="162">
        <v>2022</v>
      </c>
      <c r="F57" s="162">
        <v>2021</v>
      </c>
      <c r="G57" s="162">
        <v>2020</v>
      </c>
      <c r="H57" s="162">
        <v>2019</v>
      </c>
    </row>
    <row r="58" spans="2:8" ht="18.600000000000001" customHeight="1">
      <c r="B58" s="103" t="s">
        <v>224</v>
      </c>
      <c r="C58" s="280">
        <v>6690</v>
      </c>
      <c r="D58" s="104">
        <v>7391.3200576646004</v>
      </c>
      <c r="E58" s="104">
        <v>8983.7564788803011</v>
      </c>
      <c r="F58" s="104">
        <v>9597</v>
      </c>
      <c r="G58" s="91">
        <v>15756.386430543102</v>
      </c>
      <c r="H58" s="91">
        <v>18085</v>
      </c>
    </row>
    <row r="59" spans="2:8" ht="18.600000000000001" customHeight="1">
      <c r="B59" s="100" t="s">
        <v>44</v>
      </c>
      <c r="C59" s="280">
        <v>3428.6457999999998</v>
      </c>
      <c r="D59" s="104">
        <v>3840.3577858806002</v>
      </c>
      <c r="E59" s="104">
        <v>4943.8626873576004</v>
      </c>
      <c r="F59" s="91">
        <v>5587</v>
      </c>
      <c r="G59" s="91">
        <v>8908.1090071743001</v>
      </c>
      <c r="H59" s="91">
        <v>10482</v>
      </c>
    </row>
    <row r="60" spans="2:8" ht="18.600000000000001" customHeight="1">
      <c r="B60" s="100" t="s">
        <v>52</v>
      </c>
      <c r="C60" s="280">
        <v>547.22140000000002</v>
      </c>
      <c r="D60" s="104">
        <v>623.77884656200001</v>
      </c>
      <c r="E60" s="104">
        <v>656.69416000010006</v>
      </c>
      <c r="F60" s="75">
        <v>906</v>
      </c>
      <c r="G60" s="91">
        <v>2509.5934412350002</v>
      </c>
      <c r="H60" s="91">
        <v>2363</v>
      </c>
    </row>
    <row r="61" spans="2:8" ht="18.600000000000001" customHeight="1">
      <c r="B61" s="100" t="s">
        <v>62</v>
      </c>
      <c r="C61" s="280">
        <v>563.22937000000002</v>
      </c>
      <c r="D61" s="104">
        <v>578.96971795269997</v>
      </c>
      <c r="E61" s="104">
        <v>521.02591588430005</v>
      </c>
      <c r="F61" s="75">
        <v>592</v>
      </c>
      <c r="G61" s="91">
        <v>872.60046116479998</v>
      </c>
      <c r="H61" s="91">
        <v>1280.7337840431999</v>
      </c>
    </row>
    <row r="62" spans="2:8" ht="18.600000000000001" customHeight="1">
      <c r="B62" s="100" t="s">
        <v>57</v>
      </c>
      <c r="C62" s="280">
        <v>437.55304000000001</v>
      </c>
      <c r="D62" s="104">
        <v>626.95370726930003</v>
      </c>
      <c r="E62" s="104">
        <v>1054.2637156384001</v>
      </c>
      <c r="F62" s="75">
        <v>847</v>
      </c>
      <c r="G62" s="91">
        <v>1610.6885209689001</v>
      </c>
      <c r="H62" s="91">
        <v>2010.7956300000001</v>
      </c>
    </row>
    <row r="63" spans="2:8" ht="18.600000000000001" customHeight="1">
      <c r="B63" s="100" t="s">
        <v>225</v>
      </c>
      <c r="C63" s="280">
        <v>1712.954</v>
      </c>
      <c r="D63" s="104">
        <v>1721.26</v>
      </c>
      <c r="E63" s="104">
        <v>1807.9099999999</v>
      </c>
      <c r="F63" s="91">
        <v>1660</v>
      </c>
      <c r="G63" s="91">
        <v>1819.7049999999999</v>
      </c>
      <c r="H63" s="91">
        <v>1910.91</v>
      </c>
    </row>
    <row r="64" spans="2:8" ht="18.600000000000001" customHeight="1">
      <c r="B64" s="100" t="s">
        <v>226</v>
      </c>
      <c r="C64" s="284" t="s">
        <v>194</v>
      </c>
      <c r="D64" s="105" t="s">
        <v>194</v>
      </c>
      <c r="E64" s="105" t="s">
        <v>194</v>
      </c>
      <c r="F64" s="105" t="s">
        <v>194</v>
      </c>
      <c r="G64" s="105" t="s">
        <v>194</v>
      </c>
      <c r="H64" s="105" t="s">
        <v>194</v>
      </c>
    </row>
    <row r="65" spans="2:8" ht="18.600000000000001" customHeight="1">
      <c r="B65" s="100" t="s">
        <v>227</v>
      </c>
      <c r="C65" s="284" t="s">
        <v>194</v>
      </c>
      <c r="D65" s="105" t="s">
        <v>194</v>
      </c>
      <c r="E65" s="105" t="s">
        <v>194</v>
      </c>
      <c r="F65" s="75">
        <v>5</v>
      </c>
      <c r="G65" s="91">
        <v>35.6900000001</v>
      </c>
      <c r="H65" s="91">
        <v>38.030000000100003</v>
      </c>
    </row>
    <row r="66" spans="2:8" ht="18.600000000000001" customHeight="1">
      <c r="B66" s="100" t="s">
        <v>228</v>
      </c>
      <c r="C66" s="284" t="s">
        <v>194</v>
      </c>
      <c r="D66" s="105" t="s">
        <v>194</v>
      </c>
      <c r="E66" s="105" t="s">
        <v>194</v>
      </c>
      <c r="F66" s="105" t="s">
        <v>194</v>
      </c>
      <c r="G66" s="105" t="s">
        <v>194</v>
      </c>
      <c r="H66" s="105" t="s">
        <v>194</v>
      </c>
    </row>
  </sheetData>
  <sheetProtection algorithmName="SHA-512" hashValue="BHuKiB2ZKH70b5C4OkUpQ0WurVPrij4coDocte9vQjwufqjo5Oe/0BX+DVNt2Nd3SwZm9rY6NwG1/hhP8iahGA==" saltValue="vgQtVR414NXH+ut8ub2pog==" spinCount="100000" sheet="1" objects="1" scenarios="1"/>
  <mergeCells count="4">
    <mergeCell ref="B4:H4"/>
    <mergeCell ref="B6:H6"/>
    <mergeCell ref="B8:H8"/>
    <mergeCell ref="B21:H21"/>
  </mergeCells>
  <pageMargins left="0.7" right="0.7" top="0.75" bottom="0.75" header="0.3" footer="0.3"/>
  <pageSetup scale="5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theme="5"/>
    <pageSetUpPr fitToPage="1"/>
  </sheetPr>
  <dimension ref="A1:I72"/>
  <sheetViews>
    <sheetView showGridLines="0" zoomScaleNormal="100" workbookViewId="0"/>
    <sheetView workbookViewId="1"/>
  </sheetViews>
  <sheetFormatPr defaultColWidth="9.44140625" defaultRowHeight="13.8"/>
  <cols>
    <col min="1" max="1" width="4.44140625" style="2" customWidth="1"/>
    <col min="2" max="2" width="50.5546875" style="2" customWidth="1"/>
    <col min="3" max="8" width="20.5546875" style="27" customWidth="1"/>
    <col min="9" max="9" width="4.44140625" style="2" customWidth="1"/>
    <col min="10" max="16384" width="9.44140625" style="2"/>
  </cols>
  <sheetData>
    <row r="1" spans="1:9" ht="14.4" customHeight="1"/>
    <row r="2" spans="1:9" ht="14.4" customHeight="1"/>
    <row r="3" spans="1:9" ht="14.4" customHeight="1"/>
    <row r="4" spans="1:9" s="9" customFormat="1" ht="33" customHeight="1">
      <c r="B4" s="505" t="s">
        <v>255</v>
      </c>
      <c r="C4" s="451"/>
      <c r="D4" s="451"/>
      <c r="E4" s="451"/>
      <c r="F4" s="451"/>
      <c r="G4" s="451"/>
      <c r="H4" s="451"/>
      <c r="I4" s="17"/>
    </row>
    <row r="5" spans="1:9" ht="18.600000000000001" customHeight="1">
      <c r="A5" s="61"/>
      <c r="B5" s="61"/>
      <c r="C5" s="68"/>
      <c r="D5" s="68"/>
      <c r="E5" s="68"/>
      <c r="F5" s="68"/>
      <c r="G5" s="68"/>
      <c r="H5" s="68"/>
    </row>
    <row r="6" spans="1:9" ht="36.9" customHeight="1">
      <c r="A6" s="61"/>
      <c r="B6" s="501" t="s">
        <v>256</v>
      </c>
      <c r="C6" s="501"/>
      <c r="D6" s="501"/>
      <c r="E6" s="501"/>
      <c r="F6" s="501"/>
      <c r="G6" s="501"/>
      <c r="H6" s="501"/>
    </row>
    <row r="7" spans="1:9" ht="18">
      <c r="A7" s="61"/>
      <c r="B7" s="285"/>
      <c r="C7" s="285"/>
      <c r="D7" s="285"/>
      <c r="E7" s="285"/>
      <c r="F7" s="285"/>
      <c r="G7" s="285"/>
      <c r="H7" s="285"/>
    </row>
    <row r="8" spans="1:9" ht="18.75" customHeight="1">
      <c r="A8" s="61"/>
      <c r="B8" s="506" t="s">
        <v>247</v>
      </c>
      <c r="C8" s="506"/>
      <c r="D8" s="506"/>
      <c r="E8" s="506"/>
      <c r="F8" s="506"/>
      <c r="G8" s="506"/>
      <c r="H8" s="506"/>
    </row>
    <row r="9" spans="1:9" ht="18.600000000000001" customHeight="1">
      <c r="A9" s="61"/>
      <c r="B9" s="61"/>
      <c r="C9" s="68"/>
      <c r="D9" s="68"/>
      <c r="E9" s="68"/>
      <c r="F9" s="68"/>
      <c r="G9" s="68"/>
      <c r="H9" s="68"/>
    </row>
    <row r="10" spans="1:9" ht="18.600000000000001" customHeight="1">
      <c r="A10" s="61"/>
      <c r="B10" s="160" t="s">
        <v>257</v>
      </c>
      <c r="C10" s="162">
        <v>2024</v>
      </c>
      <c r="D10" s="162">
        <v>2023</v>
      </c>
      <c r="E10" s="162">
        <v>2022</v>
      </c>
      <c r="F10" s="162">
        <v>2021</v>
      </c>
      <c r="G10" s="162">
        <v>2020</v>
      </c>
      <c r="H10" s="161">
        <v>2019</v>
      </c>
    </row>
    <row r="11" spans="1:9" ht="18.600000000000001" customHeight="1">
      <c r="A11" s="61"/>
      <c r="B11" s="52" t="s">
        <v>224</v>
      </c>
      <c r="C11" s="280">
        <f>SUM(C12:C20)</f>
        <v>42169.439533007171</v>
      </c>
      <c r="D11" s="91">
        <v>32977.514377249499</v>
      </c>
      <c r="E11" s="91">
        <v>40708.193986375292</v>
      </c>
      <c r="F11" s="91">
        <v>50877.512485052168</v>
      </c>
      <c r="G11" s="91">
        <v>46678.54341591079</v>
      </c>
      <c r="H11" s="91">
        <v>51164.137916027503</v>
      </c>
    </row>
    <row r="12" spans="1:9" ht="18.600000000000001" customHeight="1">
      <c r="A12" s="61"/>
      <c r="B12" s="52" t="s">
        <v>44</v>
      </c>
      <c r="C12" s="280">
        <v>29507.678457359802</v>
      </c>
      <c r="D12" s="91">
        <v>23348.808117582299</v>
      </c>
      <c r="E12" s="91">
        <v>28545.801095883933</v>
      </c>
      <c r="F12" s="91">
        <v>36882.2697464261</v>
      </c>
      <c r="G12" s="91">
        <v>32199.394810419602</v>
      </c>
      <c r="H12" s="91">
        <v>33363.8871804136</v>
      </c>
    </row>
    <row r="13" spans="1:9" ht="18.600000000000001" customHeight="1">
      <c r="A13" s="61"/>
      <c r="B13" s="52" t="s">
        <v>52</v>
      </c>
      <c r="C13" s="280">
        <v>3830.4214730673998</v>
      </c>
      <c r="D13" s="91">
        <v>3733.5855997018998</v>
      </c>
      <c r="E13" s="91">
        <v>4160.5061331965999</v>
      </c>
      <c r="F13" s="91">
        <v>3774.5719024444002</v>
      </c>
      <c r="G13" s="91">
        <v>4176.8228640346997</v>
      </c>
      <c r="H13" s="91">
        <v>6227.5544224013001</v>
      </c>
    </row>
    <row r="14" spans="1:9" ht="18.600000000000001" customHeight="1">
      <c r="A14" s="61"/>
      <c r="B14" s="52" t="s">
        <v>62</v>
      </c>
      <c r="C14" s="280">
        <v>3018.291734785259</v>
      </c>
      <c r="D14" s="91">
        <v>1855.8727386062101</v>
      </c>
      <c r="E14" s="91">
        <v>2114.3802574444608</v>
      </c>
      <c r="F14" s="91">
        <v>2475.4631398563656</v>
      </c>
      <c r="G14" s="91">
        <v>2403.6738754541884</v>
      </c>
      <c r="H14" s="91">
        <v>3965.0094110275431</v>
      </c>
    </row>
    <row r="15" spans="1:9" ht="18.600000000000001" customHeight="1">
      <c r="A15" s="61"/>
      <c r="B15" s="52" t="s">
        <v>57</v>
      </c>
      <c r="C15" s="280">
        <v>1755.9346567127</v>
      </c>
      <c r="D15" s="91">
        <v>1904.7939213591001</v>
      </c>
      <c r="E15" s="91">
        <v>2223.4685498503</v>
      </c>
      <c r="F15" s="91">
        <v>2031.4008199842001</v>
      </c>
      <c r="G15" s="91">
        <v>1572.4199999999998</v>
      </c>
      <c r="H15" s="91">
        <v>1930.6775</v>
      </c>
    </row>
    <row r="16" spans="1:9" ht="18.600000000000001" customHeight="1">
      <c r="A16" s="61"/>
      <c r="B16" s="52" t="s">
        <v>225</v>
      </c>
      <c r="C16" s="280">
        <v>993.10299999999995</v>
      </c>
      <c r="D16" s="91">
        <v>857.35400000000004</v>
      </c>
      <c r="E16" s="91">
        <v>1026.6120000000001</v>
      </c>
      <c r="F16" s="91">
        <v>2089.87</v>
      </c>
      <c r="G16" s="91">
        <v>2575.9</v>
      </c>
      <c r="H16" s="91">
        <v>2136.1610000000001</v>
      </c>
    </row>
    <row r="17" spans="1:8" ht="18.600000000000001" customHeight="1">
      <c r="A17" s="61"/>
      <c r="B17" s="52" t="s">
        <v>226</v>
      </c>
      <c r="C17" s="286" t="s">
        <v>194</v>
      </c>
      <c r="D17" s="106" t="s">
        <v>194</v>
      </c>
      <c r="E17" s="106" t="s">
        <v>194</v>
      </c>
      <c r="F17" s="106" t="s">
        <v>194</v>
      </c>
      <c r="G17" s="106" t="s">
        <v>194</v>
      </c>
      <c r="H17" s="106" t="s">
        <v>194</v>
      </c>
    </row>
    <row r="18" spans="1:8" ht="18.600000000000001" customHeight="1">
      <c r="A18" s="61"/>
      <c r="B18" s="52" t="s">
        <v>227</v>
      </c>
      <c r="C18" s="280">
        <v>1653.4280000000001</v>
      </c>
      <c r="D18" s="91">
        <v>1277.0999999999999</v>
      </c>
      <c r="E18" s="91">
        <v>2637.4259499999998</v>
      </c>
      <c r="F18" s="91">
        <v>3623.9368763410998</v>
      </c>
      <c r="G18" s="91">
        <v>3750.3318660023001</v>
      </c>
      <c r="H18" s="91">
        <v>3540.8484021848999</v>
      </c>
    </row>
    <row r="19" spans="1:8" ht="18.600000000000001" customHeight="1">
      <c r="A19" s="61"/>
      <c r="B19" s="52" t="s">
        <v>228</v>
      </c>
      <c r="C19" s="286" t="s">
        <v>194</v>
      </c>
      <c r="D19" s="106" t="s">
        <v>194</v>
      </c>
      <c r="E19" s="106" t="s">
        <v>194</v>
      </c>
      <c r="F19" s="106" t="s">
        <v>194</v>
      </c>
      <c r="G19" s="106" t="s">
        <v>194</v>
      </c>
      <c r="H19" s="106" t="s">
        <v>194</v>
      </c>
    </row>
    <row r="20" spans="1:8" ht="18.600000000000001" customHeight="1">
      <c r="A20" s="61"/>
      <c r="B20" s="211" t="s">
        <v>230</v>
      </c>
      <c r="C20" s="280">
        <v>1410.5822110820081</v>
      </c>
      <c r="D20" s="286" t="s">
        <v>194</v>
      </c>
      <c r="E20" s="286" t="s">
        <v>194</v>
      </c>
      <c r="F20" s="286" t="s">
        <v>194</v>
      </c>
      <c r="G20" s="286" t="s">
        <v>194</v>
      </c>
      <c r="H20" s="286" t="s">
        <v>194</v>
      </c>
    </row>
    <row r="21" spans="1:8" ht="18.600000000000001" customHeight="1">
      <c r="A21" s="61"/>
      <c r="B21" s="507" t="s">
        <v>258</v>
      </c>
      <c r="C21" s="507"/>
      <c r="D21" s="507"/>
      <c r="E21" s="507"/>
      <c r="F21" s="507"/>
      <c r="G21" s="507"/>
      <c r="H21" s="507"/>
    </row>
    <row r="22" spans="1:8" ht="18.75" customHeight="1">
      <c r="A22" s="61"/>
      <c r="B22" s="500" t="s">
        <v>235</v>
      </c>
      <c r="C22" s="500"/>
      <c r="D22" s="500"/>
      <c r="E22" s="500"/>
      <c r="F22" s="500"/>
      <c r="G22" s="500"/>
      <c r="H22" s="500"/>
    </row>
    <row r="23" spans="1:8" ht="18.600000000000001" customHeight="1">
      <c r="A23" s="61"/>
      <c r="B23" s="213" t="s">
        <v>259</v>
      </c>
      <c r="C23" s="72"/>
      <c r="D23" s="72"/>
      <c r="E23" s="72"/>
      <c r="F23" s="72"/>
      <c r="G23" s="87"/>
      <c r="H23" s="287"/>
    </row>
    <row r="24" spans="1:8" ht="18.600000000000001" customHeight="1">
      <c r="A24" s="61"/>
      <c r="B24" s="61"/>
      <c r="C24" s="68"/>
      <c r="D24" s="68"/>
      <c r="E24" s="92"/>
      <c r="F24" s="68"/>
      <c r="G24" s="68"/>
      <c r="H24" s="68"/>
    </row>
    <row r="25" spans="1:8" ht="18.600000000000001" customHeight="1">
      <c r="A25" s="61"/>
      <c r="B25" s="160" t="s">
        <v>260</v>
      </c>
      <c r="C25" s="162">
        <v>2024</v>
      </c>
      <c r="D25" s="162">
        <v>2023</v>
      </c>
      <c r="E25" s="162">
        <v>2022</v>
      </c>
      <c r="F25" s="162">
        <v>2021</v>
      </c>
      <c r="G25" s="162">
        <v>2020</v>
      </c>
      <c r="H25" s="161">
        <v>2019</v>
      </c>
    </row>
    <row r="26" spans="1:8" ht="18.600000000000001" customHeight="1">
      <c r="A26" s="61"/>
      <c r="B26" s="52" t="s">
        <v>224</v>
      </c>
      <c r="C26" s="282">
        <v>2.1019123647229905</v>
      </c>
      <c r="D26" s="101">
        <v>1.5861675087590201</v>
      </c>
      <c r="E26" s="101">
        <v>1.9027325959021373</v>
      </c>
      <c r="F26" s="101">
        <v>2.3278184238232136</v>
      </c>
      <c r="G26" s="101">
        <v>2.1243636109860167</v>
      </c>
      <c r="H26" s="101">
        <v>2.4637409164619117</v>
      </c>
    </row>
    <row r="27" spans="1:8" ht="18.600000000000001" customHeight="1">
      <c r="A27" s="61"/>
      <c r="B27" s="52" t="s">
        <v>44</v>
      </c>
      <c r="C27" s="282">
        <v>3.0050577193364671</v>
      </c>
      <c r="D27" s="101">
        <v>2.3876977790850975</v>
      </c>
      <c r="E27" s="101">
        <v>2.7401560141108003</v>
      </c>
      <c r="F27" s="101">
        <v>3.4141339412599585</v>
      </c>
      <c r="G27" s="101">
        <v>2.9219487672511342</v>
      </c>
      <c r="H27" s="101">
        <v>3.1384660270510119</v>
      </c>
    </row>
    <row r="28" spans="1:8" ht="18.600000000000001" customHeight="1">
      <c r="A28" s="61"/>
      <c r="B28" s="52" t="s">
        <v>52</v>
      </c>
      <c r="C28" s="282">
        <v>2.5041492038891198</v>
      </c>
      <c r="D28" s="101">
        <v>2.4202052549830282</v>
      </c>
      <c r="E28" s="101">
        <v>2.5935860662274557</v>
      </c>
      <c r="F28" s="101">
        <v>2.1917291379595039</v>
      </c>
      <c r="G28" s="101">
        <v>2.3001495633175866</v>
      </c>
      <c r="H28" s="101">
        <v>3.3159341350676663</v>
      </c>
    </row>
    <row r="29" spans="1:8" ht="18.600000000000001" customHeight="1">
      <c r="A29" s="61"/>
      <c r="B29" s="52" t="s">
        <v>62</v>
      </c>
      <c r="C29" s="282">
        <v>2.0959530098496377</v>
      </c>
      <c r="D29" s="101">
        <v>1.2839270132500222</v>
      </c>
      <c r="E29" s="101">
        <v>1.467242724013671</v>
      </c>
      <c r="F29" s="101">
        <v>1.6980303921301934</v>
      </c>
      <c r="G29" s="101">
        <v>1.6037626998202714</v>
      </c>
      <c r="H29" s="101">
        <v>2.7320801659956291</v>
      </c>
    </row>
    <row r="30" spans="1:8" ht="18.600000000000001" customHeight="1">
      <c r="A30" s="61"/>
      <c r="B30" s="52" t="s">
        <v>57</v>
      </c>
      <c r="C30" s="282">
        <v>1.8951275277087773</v>
      </c>
      <c r="D30" s="101">
        <v>1.824861967413294</v>
      </c>
      <c r="E30" s="101">
        <v>2.0620126225441169</v>
      </c>
      <c r="F30" s="101">
        <v>1.8051532921585138</v>
      </c>
      <c r="G30" s="101">
        <v>1.3655687239417378</v>
      </c>
      <c r="H30" s="101">
        <v>1.7453774687421557</v>
      </c>
    </row>
    <row r="31" spans="1:8" ht="18.600000000000001" customHeight="1">
      <c r="A31" s="61"/>
      <c r="B31" s="52" t="s">
        <v>225</v>
      </c>
      <c r="C31" s="282">
        <v>0.7365557590129943</v>
      </c>
      <c r="D31" s="101">
        <v>0.62155621217343071</v>
      </c>
      <c r="E31" s="101">
        <v>0.75544199711974591</v>
      </c>
      <c r="F31" s="101">
        <v>1.4772431149042642</v>
      </c>
      <c r="G31" s="101">
        <v>1.8126494007205551</v>
      </c>
      <c r="H31" s="101">
        <v>1.4977130498267084</v>
      </c>
    </row>
    <row r="32" spans="1:8" ht="18.600000000000001" customHeight="1">
      <c r="A32" s="61"/>
      <c r="B32" s="52" t="s">
        <v>226</v>
      </c>
      <c r="C32" s="282" t="s">
        <v>194</v>
      </c>
      <c r="D32" s="101" t="s">
        <v>194</v>
      </c>
      <c r="E32" s="101" t="s">
        <v>194</v>
      </c>
      <c r="F32" s="101" t="s">
        <v>194</v>
      </c>
      <c r="G32" s="107" t="s">
        <v>194</v>
      </c>
      <c r="H32" s="107" t="s">
        <v>194</v>
      </c>
    </row>
    <row r="33" spans="1:8" ht="18.600000000000001" customHeight="1">
      <c r="A33" s="61"/>
      <c r="B33" s="52" t="s">
        <v>227</v>
      </c>
      <c r="C33" s="282">
        <v>0.37531140358583309</v>
      </c>
      <c r="D33" s="101">
        <v>0.30659400928125657</v>
      </c>
      <c r="E33" s="101">
        <v>0.64730982117915259</v>
      </c>
      <c r="F33" s="101">
        <v>0.93</v>
      </c>
      <c r="G33" s="101">
        <v>1.0007974924405774</v>
      </c>
      <c r="H33" s="101">
        <v>1.1194499869082226</v>
      </c>
    </row>
    <row r="34" spans="1:8" ht="18.600000000000001" customHeight="1">
      <c r="A34" s="61"/>
      <c r="B34" s="52" t="s">
        <v>228</v>
      </c>
      <c r="C34" s="282" t="s">
        <v>194</v>
      </c>
      <c r="D34" s="101" t="s">
        <v>194</v>
      </c>
      <c r="E34" s="101" t="s">
        <v>194</v>
      </c>
      <c r="F34" s="101" t="s">
        <v>194</v>
      </c>
      <c r="G34" s="107" t="s">
        <v>194</v>
      </c>
      <c r="H34" s="107" t="s">
        <v>194</v>
      </c>
    </row>
    <row r="35" spans="1:8" ht="18.600000000000001" customHeight="1">
      <c r="A35" s="61"/>
      <c r="B35" s="507" t="s">
        <v>261</v>
      </c>
      <c r="C35" s="507"/>
      <c r="D35" s="507"/>
      <c r="E35" s="507"/>
      <c r="F35" s="507"/>
      <c r="G35" s="507"/>
      <c r="H35" s="507"/>
    </row>
    <row r="36" spans="1:8" ht="18.600000000000001" customHeight="1">
      <c r="A36" s="61"/>
      <c r="B36" s="500" t="s">
        <v>262</v>
      </c>
      <c r="C36" s="500"/>
      <c r="D36" s="500"/>
      <c r="E36" s="500"/>
      <c r="F36" s="500"/>
      <c r="G36" s="500"/>
      <c r="H36" s="500"/>
    </row>
    <row r="37" spans="1:8" ht="18.600000000000001" customHeight="1">
      <c r="A37" s="61"/>
      <c r="B37" s="61"/>
      <c r="C37" s="68"/>
      <c r="D37" s="68"/>
      <c r="E37" s="109"/>
      <c r="F37" s="68"/>
      <c r="G37" s="68"/>
      <c r="H37" s="68"/>
    </row>
    <row r="38" spans="1:8" ht="18.600000000000001" customHeight="1">
      <c r="A38" s="61"/>
      <c r="B38" s="160" t="s">
        <v>263</v>
      </c>
      <c r="C38" s="162">
        <v>2024</v>
      </c>
      <c r="D38" s="162">
        <v>2023</v>
      </c>
      <c r="E38" s="162">
        <v>2022</v>
      </c>
      <c r="F38" s="162">
        <v>2021</v>
      </c>
      <c r="G38" s="162">
        <v>2020</v>
      </c>
      <c r="H38" s="161">
        <v>2019</v>
      </c>
    </row>
    <row r="39" spans="1:8" ht="18.600000000000001" customHeight="1">
      <c r="A39" s="61"/>
      <c r="B39" s="52" t="s">
        <v>224</v>
      </c>
      <c r="C39" s="282">
        <f>C11/'[1]Energy consumption'!C10*1000</f>
        <v>90.644860737823223</v>
      </c>
      <c r="D39" s="101">
        <v>73.126592660129205</v>
      </c>
      <c r="E39" s="101">
        <v>87.859638733670295</v>
      </c>
      <c r="F39" s="101">
        <v>100.30230672388372</v>
      </c>
      <c r="G39" s="101">
        <v>88.38799360284159</v>
      </c>
      <c r="H39" s="101">
        <v>94.78</v>
      </c>
    </row>
    <row r="40" spans="1:8" ht="18.600000000000001" customHeight="1">
      <c r="A40" s="61"/>
      <c r="B40" s="52" t="s">
        <v>44</v>
      </c>
      <c r="C40" s="282">
        <v>97.859518448716059</v>
      </c>
      <c r="D40" s="101">
        <v>88.38276973771795</v>
      </c>
      <c r="E40" s="101">
        <v>112.01575325201638</v>
      </c>
      <c r="F40" s="101">
        <v>129.21211640840355</v>
      </c>
      <c r="G40" s="101">
        <v>109.55855851223612</v>
      </c>
      <c r="H40" s="101">
        <v>109.01767101535651</v>
      </c>
    </row>
    <row r="41" spans="1:8" ht="18.600000000000001" customHeight="1">
      <c r="A41" s="61"/>
      <c r="B41" s="52" t="s">
        <v>52</v>
      </c>
      <c r="C41" s="282">
        <v>82.326852646149533</v>
      </c>
      <c r="D41" s="101">
        <v>76.837095008166159</v>
      </c>
      <c r="E41" s="101">
        <v>81.410940870689757</v>
      </c>
      <c r="F41" s="101">
        <v>72.139442907609848</v>
      </c>
      <c r="G41" s="101">
        <v>65.951194689722229</v>
      </c>
      <c r="H41" s="101">
        <v>88.724811666587925</v>
      </c>
    </row>
    <row r="42" spans="1:8" ht="18.600000000000001" customHeight="1">
      <c r="A42" s="61"/>
      <c r="B42" s="52" t="s">
        <v>62</v>
      </c>
      <c r="C42" s="282">
        <v>98.678907208463031</v>
      </c>
      <c r="D42" s="101">
        <v>54.718068773954357</v>
      </c>
      <c r="E42" s="101">
        <v>61.959870972911531</v>
      </c>
      <c r="F42" s="101">
        <v>66.575791181623529</v>
      </c>
      <c r="G42" s="101">
        <v>63.573200454928454</v>
      </c>
      <c r="H42" s="101">
        <v>95.962037324802651</v>
      </c>
    </row>
    <row r="43" spans="1:8" ht="18.600000000000001" customHeight="1">
      <c r="A43" s="61"/>
      <c r="B43" s="52" t="s">
        <v>57</v>
      </c>
      <c r="C43" s="282">
        <v>78.709698180675957</v>
      </c>
      <c r="D43" s="101">
        <v>80.573404833950519</v>
      </c>
      <c r="E43" s="101">
        <v>82.905898707496021</v>
      </c>
      <c r="F43" s="101">
        <v>65.403242537330527</v>
      </c>
      <c r="G43" s="101">
        <v>43.947542047185166</v>
      </c>
      <c r="H43" s="101">
        <v>56.872223826627163</v>
      </c>
    </row>
    <row r="44" spans="1:8" ht="18.600000000000001" customHeight="1">
      <c r="A44" s="61"/>
      <c r="B44" s="52" t="s">
        <v>225</v>
      </c>
      <c r="C44" s="282">
        <v>41.956189269117026</v>
      </c>
      <c r="D44" s="101">
        <v>35.815367597175396</v>
      </c>
      <c r="E44" s="101">
        <v>39.1827129692577</v>
      </c>
      <c r="F44" s="101">
        <v>77.788464430751119</v>
      </c>
      <c r="G44" s="101">
        <v>92.872514905788066</v>
      </c>
      <c r="H44" s="101">
        <v>71.536724775828304</v>
      </c>
    </row>
    <row r="45" spans="1:8" ht="18.600000000000001" customHeight="1">
      <c r="A45" s="61"/>
      <c r="B45" s="52" t="s">
        <v>226</v>
      </c>
      <c r="C45" s="291" t="s">
        <v>194</v>
      </c>
      <c r="D45" s="107" t="s">
        <v>194</v>
      </c>
      <c r="E45" s="107" t="s">
        <v>194</v>
      </c>
      <c r="F45" s="107" t="s">
        <v>194</v>
      </c>
      <c r="G45" s="107" t="s">
        <v>194</v>
      </c>
      <c r="H45" s="107" t="s">
        <v>194</v>
      </c>
    </row>
    <row r="46" spans="1:8" ht="18.600000000000001" customHeight="1">
      <c r="A46" s="61"/>
      <c r="B46" s="52" t="s">
        <v>227</v>
      </c>
      <c r="C46" s="282">
        <v>41.81130357820205</v>
      </c>
      <c r="D46" s="101">
        <v>32.294853963838662</v>
      </c>
      <c r="E46" s="101">
        <v>52.589292482882215</v>
      </c>
      <c r="F46" s="101">
        <v>64.86575113938504</v>
      </c>
      <c r="G46" s="101">
        <v>69.87296155767369</v>
      </c>
      <c r="H46" s="101">
        <v>83.162808176578224</v>
      </c>
    </row>
    <row r="47" spans="1:8" ht="18.600000000000001" customHeight="1">
      <c r="A47" s="61"/>
      <c r="B47" s="52" t="s">
        <v>228</v>
      </c>
      <c r="C47" s="282" t="s">
        <v>194</v>
      </c>
      <c r="D47" s="107" t="s">
        <v>194</v>
      </c>
      <c r="E47" s="107" t="s">
        <v>194</v>
      </c>
      <c r="F47" s="107" t="s">
        <v>194</v>
      </c>
      <c r="G47" s="107" t="s">
        <v>194</v>
      </c>
      <c r="H47" s="107" t="s">
        <v>194</v>
      </c>
    </row>
    <row r="48" spans="1:8" ht="18.600000000000001" customHeight="1">
      <c r="A48" s="61"/>
      <c r="B48" s="212" t="s">
        <v>261</v>
      </c>
      <c r="C48" s="72"/>
      <c r="D48" s="72"/>
      <c r="E48" s="72"/>
      <c r="F48" s="72"/>
      <c r="G48" s="108"/>
      <c r="H48" s="152"/>
    </row>
    <row r="49" spans="1:8" ht="18.600000000000001" customHeight="1">
      <c r="A49" s="61"/>
      <c r="B49" s="61"/>
      <c r="C49" s="68"/>
      <c r="D49" s="68"/>
      <c r="E49" s="68"/>
      <c r="F49" s="68"/>
      <c r="G49" s="68"/>
      <c r="H49" s="68"/>
    </row>
    <row r="50" spans="1:8" ht="18.600000000000001" customHeight="1">
      <c r="A50" s="61"/>
      <c r="B50" s="160" t="s">
        <v>264</v>
      </c>
      <c r="C50" s="162">
        <v>2024</v>
      </c>
      <c r="D50" s="162">
        <v>2023</v>
      </c>
      <c r="E50" s="162">
        <v>2022</v>
      </c>
      <c r="F50" s="162">
        <v>2021</v>
      </c>
      <c r="G50" s="162">
        <v>2020</v>
      </c>
      <c r="H50" s="161">
        <v>2019</v>
      </c>
    </row>
    <row r="51" spans="1:8" ht="18.600000000000001" customHeight="1">
      <c r="A51" s="61"/>
      <c r="B51" s="52" t="s">
        <v>224</v>
      </c>
      <c r="C51" s="280">
        <v>26656</v>
      </c>
      <c r="D51" s="91">
        <v>20219.862286462539</v>
      </c>
      <c r="E51" s="91">
        <v>23846.686172042646</v>
      </c>
      <c r="F51" s="91">
        <v>29056.901922777863</v>
      </c>
      <c r="G51" s="91">
        <v>30303.38834652846</v>
      </c>
      <c r="H51" s="91">
        <v>30640</v>
      </c>
    </row>
    <row r="52" spans="1:8" ht="18.600000000000001" customHeight="1">
      <c r="A52" s="61"/>
      <c r="B52" s="52" t="s">
        <v>44</v>
      </c>
      <c r="C52" s="292">
        <v>17945.134999999998</v>
      </c>
      <c r="D52" s="91">
        <v>12565.6865791173</v>
      </c>
      <c r="E52" s="91">
        <v>14635.8651783278</v>
      </c>
      <c r="F52" s="91">
        <v>18863.335956668201</v>
      </c>
      <c r="G52" s="91">
        <v>20720.187484569698</v>
      </c>
      <c r="H52" s="91">
        <v>19602.306573395901</v>
      </c>
    </row>
    <row r="53" spans="1:8" ht="18.600000000000001" customHeight="1">
      <c r="A53" s="61"/>
      <c r="B53" s="52" t="s">
        <v>52</v>
      </c>
      <c r="C53" s="292">
        <v>2557.864</v>
      </c>
      <c r="D53" s="91">
        <v>3000.0322841780999</v>
      </c>
      <c r="E53" s="91">
        <v>3167.7315799806001</v>
      </c>
      <c r="F53" s="91">
        <v>2354.6666123846999</v>
      </c>
      <c r="G53" s="91">
        <v>2215.4750185726002</v>
      </c>
      <c r="H53" s="91">
        <v>2903.1770930522998</v>
      </c>
    </row>
    <row r="54" spans="1:8" ht="18.600000000000001" customHeight="1">
      <c r="A54" s="61"/>
      <c r="B54" s="52" t="s">
        <v>62</v>
      </c>
      <c r="C54" s="292">
        <v>2042.4775</v>
      </c>
      <c r="D54" s="91">
        <v>983.94675840134198</v>
      </c>
      <c r="E54" s="91">
        <v>934.11935109824799</v>
      </c>
      <c r="F54" s="91">
        <v>1271.9139773838604</v>
      </c>
      <c r="G54" s="91">
        <v>1271.9139773838601</v>
      </c>
      <c r="H54" s="91">
        <v>2054.04092114286</v>
      </c>
    </row>
    <row r="55" spans="1:8" ht="18.600000000000001" customHeight="1">
      <c r="A55" s="61"/>
      <c r="B55" s="52" t="s">
        <v>57</v>
      </c>
      <c r="C55" s="292">
        <v>1464.403</v>
      </c>
      <c r="D55" s="91">
        <v>1535.7426647658001</v>
      </c>
      <c r="E55" s="91">
        <v>1537.654112636</v>
      </c>
      <c r="F55" s="91">
        <v>1729.4485</v>
      </c>
      <c r="G55" s="91">
        <v>1166.8999999999999</v>
      </c>
      <c r="H55" s="91">
        <v>1497.8174999999999</v>
      </c>
    </row>
    <row r="56" spans="1:8" ht="18.600000000000001" customHeight="1">
      <c r="A56" s="61"/>
      <c r="B56" s="52" t="s">
        <v>225</v>
      </c>
      <c r="C56" s="292">
        <v>993.10299999999995</v>
      </c>
      <c r="D56" s="91">
        <v>857.35400000000004</v>
      </c>
      <c r="E56" s="91">
        <v>933.89</v>
      </c>
      <c r="F56" s="91">
        <v>1224.58</v>
      </c>
      <c r="G56" s="91">
        <v>1203.58</v>
      </c>
      <c r="H56" s="91">
        <v>1077.3440000000001</v>
      </c>
    </row>
    <row r="57" spans="1:8" ht="18.600000000000001" customHeight="1">
      <c r="A57" s="61"/>
      <c r="B57" s="52" t="s">
        <v>226</v>
      </c>
      <c r="C57" s="280" t="s">
        <v>194</v>
      </c>
      <c r="D57" s="101" t="s">
        <v>194</v>
      </c>
      <c r="E57" s="101" t="s">
        <v>194</v>
      </c>
      <c r="F57" s="91" t="s">
        <v>194</v>
      </c>
      <c r="G57" s="110" t="s">
        <v>194</v>
      </c>
      <c r="H57" s="110" t="s">
        <v>194</v>
      </c>
    </row>
    <row r="58" spans="1:8" ht="18.600000000000001" customHeight="1">
      <c r="A58" s="61"/>
      <c r="B58" s="52" t="s">
        <v>227</v>
      </c>
      <c r="C58" s="292">
        <v>1653.4280000000001</v>
      </c>
      <c r="D58" s="91">
        <v>1277.0999999999999</v>
      </c>
      <c r="E58" s="91">
        <v>2637.4259499999998</v>
      </c>
      <c r="F58" s="91">
        <v>3612.9568763410998</v>
      </c>
      <c r="G58" s="91">
        <v>3725.3318660023001</v>
      </c>
      <c r="H58" s="91">
        <v>3505.7145021849001</v>
      </c>
    </row>
    <row r="59" spans="1:8" ht="18.600000000000001" customHeight="1">
      <c r="A59" s="61"/>
      <c r="B59" s="52" t="s">
        <v>228</v>
      </c>
      <c r="C59" s="282" t="s">
        <v>194</v>
      </c>
      <c r="D59" s="101" t="s">
        <v>194</v>
      </c>
      <c r="E59" s="101" t="s">
        <v>194</v>
      </c>
      <c r="F59" s="91" t="s">
        <v>194</v>
      </c>
      <c r="G59" s="110" t="s">
        <v>194</v>
      </c>
      <c r="H59" s="110" t="s">
        <v>194</v>
      </c>
    </row>
    <row r="60" spans="1:8" ht="18.600000000000001" customHeight="1">
      <c r="A60" s="61"/>
      <c r="B60" s="509" t="s">
        <v>265</v>
      </c>
      <c r="C60" s="509"/>
      <c r="D60" s="509"/>
      <c r="E60" s="509"/>
      <c r="F60" s="509"/>
      <c r="G60" s="509"/>
      <c r="H60" s="509"/>
    </row>
    <row r="61" spans="1:8" ht="18.600000000000001" customHeight="1">
      <c r="A61" s="61"/>
      <c r="B61" s="61"/>
      <c r="C61" s="68"/>
      <c r="D61" s="68"/>
      <c r="E61" s="68"/>
      <c r="F61" s="68"/>
      <c r="G61" s="68"/>
      <c r="H61" s="68"/>
    </row>
    <row r="62" spans="1:8" ht="18.600000000000001" customHeight="1">
      <c r="A62" s="61"/>
      <c r="B62" s="160" t="s">
        <v>266</v>
      </c>
      <c r="C62" s="162">
        <v>2024</v>
      </c>
      <c r="D62" s="162">
        <v>2023</v>
      </c>
      <c r="E62" s="162">
        <v>2022</v>
      </c>
      <c r="F62" s="162">
        <v>2021</v>
      </c>
      <c r="G62" s="162">
        <v>2020</v>
      </c>
      <c r="H62" s="161">
        <v>2019</v>
      </c>
    </row>
    <row r="63" spans="1:8" ht="18.600000000000001" customHeight="1">
      <c r="A63" s="61"/>
      <c r="B63" s="93" t="s">
        <v>224</v>
      </c>
      <c r="C63" s="288">
        <f>SUM(C64:C71)</f>
        <v>9443.735200000001</v>
      </c>
      <c r="D63" s="91">
        <v>10241.646926033374</v>
      </c>
      <c r="E63" s="91">
        <v>14220.786435593211</v>
      </c>
      <c r="F63" s="91">
        <v>18697.650199433905</v>
      </c>
      <c r="G63" s="91">
        <v>16375.155069382326</v>
      </c>
      <c r="H63" s="91">
        <v>20524</v>
      </c>
    </row>
    <row r="64" spans="1:8" ht="18.600000000000001" customHeight="1">
      <c r="A64" s="61"/>
      <c r="B64" s="52" t="s">
        <v>44</v>
      </c>
      <c r="C64" s="293">
        <v>7851.8846000000003</v>
      </c>
      <c r="D64" s="91">
        <v>8399.6888687527007</v>
      </c>
      <c r="E64" s="91">
        <v>11400.7166975562</v>
      </c>
      <c r="F64" s="91">
        <v>15456.7700742979</v>
      </c>
      <c r="G64" s="91">
        <v>11479.207325849899</v>
      </c>
      <c r="H64" s="91">
        <v>13762</v>
      </c>
    </row>
    <row r="65" spans="1:8" ht="18.600000000000001" customHeight="1">
      <c r="A65" s="61"/>
      <c r="B65" s="52" t="s">
        <v>52</v>
      </c>
      <c r="C65" s="289">
        <v>580.34400000000005</v>
      </c>
      <c r="D65" s="91">
        <v>698.96792275519999</v>
      </c>
      <c r="E65" s="91">
        <v>957.31949674919997</v>
      </c>
      <c r="F65" s="91">
        <v>1027.0147449522001</v>
      </c>
      <c r="G65" s="91">
        <v>1961.3478454620999</v>
      </c>
      <c r="H65" s="91">
        <v>3324</v>
      </c>
    </row>
    <row r="66" spans="1:8" ht="18.600000000000001" customHeight="1">
      <c r="A66" s="61"/>
      <c r="B66" s="52" t="s">
        <v>62</v>
      </c>
      <c r="C66" s="289">
        <v>792.20600000000002</v>
      </c>
      <c r="D66" s="91">
        <v>839.937877932172</v>
      </c>
      <c r="E66" s="91">
        <v>1148.2728040735101</v>
      </c>
      <c r="F66" s="91">
        <v>1171.5610601996059</v>
      </c>
      <c r="G66" s="91">
        <v>1131.7598980703283</v>
      </c>
      <c r="H66" s="91">
        <v>1911</v>
      </c>
    </row>
    <row r="67" spans="1:8" ht="18.600000000000001" customHeight="1">
      <c r="A67" s="61"/>
      <c r="B67" s="52" t="s">
        <v>57</v>
      </c>
      <c r="C67" s="289">
        <v>219.3006</v>
      </c>
      <c r="D67" s="91">
        <v>303.0522565933</v>
      </c>
      <c r="E67" s="91">
        <v>621.75543721429995</v>
      </c>
      <c r="F67" s="91">
        <v>166.03431998420001</v>
      </c>
      <c r="G67" s="91">
        <v>405.52</v>
      </c>
      <c r="H67" s="91">
        <v>433</v>
      </c>
    </row>
    <row r="68" spans="1:8" ht="18.600000000000001" customHeight="1">
      <c r="A68" s="61"/>
      <c r="B68" s="52" t="s">
        <v>225</v>
      </c>
      <c r="C68" s="282" t="s">
        <v>194</v>
      </c>
      <c r="D68" s="101" t="s">
        <v>194</v>
      </c>
      <c r="E68" s="91">
        <v>92.721999999999994</v>
      </c>
      <c r="F68" s="91">
        <v>865.29</v>
      </c>
      <c r="G68" s="91">
        <v>1372.32</v>
      </c>
      <c r="H68" s="91">
        <v>1058.817</v>
      </c>
    </row>
    <row r="69" spans="1:8" ht="18.600000000000001" customHeight="1">
      <c r="A69" s="61"/>
      <c r="B69" s="52" t="s">
        <v>226</v>
      </c>
      <c r="C69" s="282" t="s">
        <v>194</v>
      </c>
      <c r="D69" s="101" t="s">
        <v>194</v>
      </c>
      <c r="E69" s="101" t="s">
        <v>194</v>
      </c>
      <c r="F69" s="101" t="s">
        <v>194</v>
      </c>
      <c r="G69" s="101" t="s">
        <v>194</v>
      </c>
      <c r="H69" s="101" t="s">
        <v>194</v>
      </c>
    </row>
    <row r="70" spans="1:8" ht="18.600000000000001" customHeight="1">
      <c r="A70" s="61"/>
      <c r="B70" s="52" t="s">
        <v>227</v>
      </c>
      <c r="C70" s="282" t="s">
        <v>194</v>
      </c>
      <c r="D70" s="101" t="s">
        <v>194</v>
      </c>
      <c r="E70" s="101" t="s">
        <v>194</v>
      </c>
      <c r="F70" s="91">
        <v>10.98</v>
      </c>
      <c r="G70" s="91">
        <v>25</v>
      </c>
      <c r="H70" s="91">
        <v>35.133899999999997</v>
      </c>
    </row>
    <row r="71" spans="1:8" ht="18.600000000000001" customHeight="1">
      <c r="A71" s="61"/>
      <c r="B71" s="52" t="s">
        <v>228</v>
      </c>
      <c r="C71" s="282" t="s">
        <v>194</v>
      </c>
      <c r="D71" s="101" t="s">
        <v>194</v>
      </c>
      <c r="E71" s="101" t="s">
        <v>194</v>
      </c>
      <c r="F71" s="101" t="s">
        <v>194</v>
      </c>
      <c r="G71" s="101" t="s">
        <v>194</v>
      </c>
      <c r="H71" s="101" t="s">
        <v>194</v>
      </c>
    </row>
    <row r="72" spans="1:8" ht="18.600000000000001" customHeight="1">
      <c r="A72" s="61"/>
      <c r="B72" s="508" t="s">
        <v>261</v>
      </c>
      <c r="C72" s="508"/>
      <c r="D72" s="508"/>
      <c r="E72" s="508"/>
      <c r="F72" s="508"/>
      <c r="G72" s="508"/>
      <c r="H72" s="508"/>
    </row>
  </sheetData>
  <sheetProtection algorithmName="SHA-512" hashValue="1b48oTjr5FcUo4PGuXx6/gwS07w0k74LlNIhl9BbtQXRgraKzI2PrEG0evGv8yfXCCQTPFOQ/AqZLq6BJV/5ag==" saltValue="hr+9qPl7bMJJjVvX33fSpw==" spinCount="100000" sheet="1" objects="1" scenarios="1"/>
  <mergeCells count="9">
    <mergeCell ref="B35:H35"/>
    <mergeCell ref="B36:H36"/>
    <mergeCell ref="B72:H72"/>
    <mergeCell ref="B60:H60"/>
    <mergeCell ref="B4:H4"/>
    <mergeCell ref="B6:H6"/>
    <mergeCell ref="B8:H8"/>
    <mergeCell ref="B22:H22"/>
    <mergeCell ref="B21:H21"/>
  </mergeCells>
  <pageMargins left="0.7" right="0.7" top="0.75" bottom="0.75" header="0.3" footer="0.3"/>
  <pageSetup scale="4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theme="5"/>
    <pageSetUpPr fitToPage="1"/>
  </sheetPr>
  <dimension ref="A1:I59"/>
  <sheetViews>
    <sheetView showGridLines="0" zoomScaleNormal="100" workbookViewId="0"/>
    <sheetView workbookViewId="1"/>
  </sheetViews>
  <sheetFormatPr defaultColWidth="9.44140625" defaultRowHeight="13.8"/>
  <cols>
    <col min="1" max="1" width="4.44140625" style="2" customWidth="1"/>
    <col min="2" max="2" width="50.5546875" style="2" customWidth="1"/>
    <col min="3" max="8" width="20.5546875" style="27" customWidth="1"/>
    <col min="9" max="9" width="4.44140625" style="2" customWidth="1"/>
    <col min="10" max="16384" width="9.44140625" style="2"/>
  </cols>
  <sheetData>
    <row r="1" spans="1:9" ht="14.4" customHeight="1"/>
    <row r="2" spans="1:9" ht="14.4" customHeight="1"/>
    <row r="3" spans="1:9" ht="14.4" customHeight="1"/>
    <row r="4" spans="1:9" s="9" customFormat="1" ht="33">
      <c r="B4" s="451" t="s">
        <v>267</v>
      </c>
      <c r="C4" s="451"/>
      <c r="D4" s="451"/>
      <c r="E4" s="451"/>
      <c r="F4" s="451"/>
      <c r="G4" s="451"/>
      <c r="H4" s="451"/>
      <c r="I4" s="17"/>
    </row>
    <row r="5" spans="1:9" ht="18.600000000000001" customHeight="1">
      <c r="A5" s="61"/>
      <c r="B5" s="61"/>
      <c r="C5" s="68"/>
      <c r="D5" s="68"/>
      <c r="E5" s="68"/>
      <c r="F5" s="68"/>
      <c r="G5" s="68"/>
      <c r="H5" s="68"/>
      <c r="I5" s="61"/>
    </row>
    <row r="6" spans="1:9" ht="36" customHeight="1">
      <c r="A6" s="61"/>
      <c r="B6" s="449" t="s">
        <v>268</v>
      </c>
      <c r="C6" s="449"/>
      <c r="D6" s="449"/>
      <c r="E6" s="449"/>
      <c r="F6" s="449"/>
      <c r="G6" s="449"/>
      <c r="H6" s="449"/>
      <c r="I6" s="61"/>
    </row>
    <row r="7" spans="1:9" ht="18">
      <c r="A7" s="61"/>
      <c r="B7" s="62"/>
      <c r="C7" s="62"/>
      <c r="D7" s="62"/>
      <c r="E7" s="62"/>
      <c r="F7" s="62"/>
      <c r="G7" s="62"/>
      <c r="H7" s="62"/>
      <c r="I7" s="61"/>
    </row>
    <row r="8" spans="1:9" ht="18.600000000000001" customHeight="1">
      <c r="A8" s="61"/>
      <c r="B8" s="506" t="s">
        <v>247</v>
      </c>
      <c r="C8" s="506"/>
      <c r="D8" s="506"/>
      <c r="E8" s="506"/>
      <c r="F8" s="506"/>
      <c r="G8" s="506"/>
      <c r="H8" s="506"/>
      <c r="I8" s="506"/>
    </row>
    <row r="9" spans="1:9" ht="18.600000000000001" customHeight="1">
      <c r="A9" s="61"/>
      <c r="B9" s="61"/>
      <c r="C9" s="68"/>
      <c r="D9" s="68"/>
      <c r="E9" s="68"/>
      <c r="F9" s="68"/>
      <c r="G9" s="68"/>
      <c r="H9" s="68"/>
      <c r="I9" s="61"/>
    </row>
    <row r="10" spans="1:9" ht="18.600000000000001" customHeight="1">
      <c r="A10" s="61"/>
      <c r="B10" s="160" t="s">
        <v>269</v>
      </c>
      <c r="C10" s="161">
        <v>2024</v>
      </c>
      <c r="D10" s="161">
        <v>2023</v>
      </c>
      <c r="E10" s="161">
        <v>2022</v>
      </c>
      <c r="F10" s="161">
        <v>2021</v>
      </c>
      <c r="G10" s="161">
        <v>2020</v>
      </c>
      <c r="H10" s="161">
        <v>2019</v>
      </c>
      <c r="I10" s="61"/>
    </row>
    <row r="11" spans="1:9" ht="18.600000000000001" customHeight="1">
      <c r="A11" s="61"/>
      <c r="B11" s="52" t="s">
        <v>224</v>
      </c>
      <c r="C11" s="111">
        <v>10763.994703648674</v>
      </c>
      <c r="D11" s="111">
        <v>12943.5236</v>
      </c>
      <c r="E11" s="111">
        <v>12671.154469999999</v>
      </c>
      <c r="F11" s="111">
        <v>10852</v>
      </c>
      <c r="G11" s="111">
        <v>16458</v>
      </c>
      <c r="H11" s="110">
        <v>21726</v>
      </c>
      <c r="I11" s="61"/>
    </row>
    <row r="12" spans="1:9" ht="18.600000000000001" customHeight="1">
      <c r="A12" s="61"/>
      <c r="B12" s="52" t="s">
        <v>44</v>
      </c>
      <c r="C12" s="111">
        <v>8608</v>
      </c>
      <c r="D12" s="111">
        <v>9682.3619999999992</v>
      </c>
      <c r="E12" s="111">
        <v>10255</v>
      </c>
      <c r="F12" s="111">
        <v>9247</v>
      </c>
      <c r="G12" s="111">
        <v>12568</v>
      </c>
      <c r="H12" s="110">
        <v>15348</v>
      </c>
      <c r="I12" s="61"/>
    </row>
    <row r="13" spans="1:9" ht="18.600000000000001" customHeight="1">
      <c r="A13" s="61"/>
      <c r="B13" s="52" t="s">
        <v>52</v>
      </c>
      <c r="C13" s="111">
        <v>707.74</v>
      </c>
      <c r="D13" s="102">
        <v>620.50099999999998</v>
      </c>
      <c r="E13" s="111">
        <v>520.86099999999999</v>
      </c>
      <c r="F13" s="111">
        <v>402.93599999999998</v>
      </c>
      <c r="G13" s="111">
        <v>810.84199999999998</v>
      </c>
      <c r="H13" s="110">
        <v>1281.5419999999999</v>
      </c>
      <c r="I13" s="61"/>
    </row>
    <row r="14" spans="1:9" ht="18.600000000000001" customHeight="1">
      <c r="A14" s="61"/>
      <c r="B14" s="52" t="s">
        <v>62</v>
      </c>
      <c r="C14" s="111">
        <v>692.85</v>
      </c>
      <c r="D14" s="102">
        <v>558.32299999999998</v>
      </c>
      <c r="E14" s="111">
        <v>477.88299999999998</v>
      </c>
      <c r="F14" s="111">
        <v>471.75299999999999</v>
      </c>
      <c r="G14" s="111">
        <v>871.62699999999995</v>
      </c>
      <c r="H14" s="110">
        <v>1400.58</v>
      </c>
      <c r="I14" s="61"/>
    </row>
    <row r="15" spans="1:9" ht="18.600000000000001" customHeight="1">
      <c r="A15" s="61"/>
      <c r="B15" s="52" t="s">
        <v>57</v>
      </c>
      <c r="C15" s="111">
        <v>138.261</v>
      </c>
      <c r="D15" s="102">
        <v>115.98819999999999</v>
      </c>
      <c r="E15" s="111">
        <v>80.142499999999998</v>
      </c>
      <c r="F15" s="111">
        <v>48.550199999999997</v>
      </c>
      <c r="G15" s="111">
        <v>169.15979999999999</v>
      </c>
      <c r="H15" s="110">
        <v>401.63850000000002</v>
      </c>
      <c r="I15" s="61"/>
    </row>
    <row r="16" spans="1:9" ht="18.600000000000001" customHeight="1">
      <c r="A16" s="61"/>
      <c r="B16" s="52" t="s">
        <v>225</v>
      </c>
      <c r="C16" s="111">
        <v>567.59199999999998</v>
      </c>
      <c r="D16" s="102">
        <v>498.03040000000004</v>
      </c>
      <c r="E16" s="111">
        <v>410.20959999999997</v>
      </c>
      <c r="F16" s="111">
        <v>177.15520000000001</v>
      </c>
      <c r="G16" s="111">
        <v>650.21540000000005</v>
      </c>
      <c r="H16" s="110">
        <v>960.68</v>
      </c>
      <c r="I16" s="61"/>
    </row>
    <row r="17" spans="1:9" ht="18.600000000000001" customHeight="1">
      <c r="A17" s="61"/>
      <c r="B17" s="52" t="s">
        <v>226</v>
      </c>
      <c r="C17" s="111" t="s">
        <v>194</v>
      </c>
      <c r="D17" s="112" t="s">
        <v>194</v>
      </c>
      <c r="E17" s="111" t="s">
        <v>194</v>
      </c>
      <c r="F17" s="111" t="s">
        <v>194</v>
      </c>
      <c r="G17" s="111">
        <v>12.28</v>
      </c>
      <c r="H17" s="110" t="s">
        <v>194</v>
      </c>
      <c r="I17" s="61"/>
    </row>
    <row r="18" spans="1:9" ht="18.600000000000001" customHeight="1">
      <c r="A18" s="61"/>
      <c r="B18" s="52" t="s">
        <v>227</v>
      </c>
      <c r="C18" s="111">
        <v>67.809374609070758</v>
      </c>
      <c r="D18" s="102">
        <v>82.841999999999999</v>
      </c>
      <c r="E18" s="111">
        <v>138.83036999999999</v>
      </c>
      <c r="F18" s="111">
        <v>172.4913</v>
      </c>
      <c r="G18" s="111">
        <v>308.59399999999999</v>
      </c>
      <c r="H18" s="110">
        <v>479.42700000000002</v>
      </c>
      <c r="I18" s="61"/>
    </row>
    <row r="19" spans="1:9" ht="18.600000000000001" customHeight="1">
      <c r="A19" s="61"/>
      <c r="B19" s="52" t="s">
        <v>228</v>
      </c>
      <c r="C19" s="111" t="s">
        <v>194</v>
      </c>
      <c r="D19" s="111">
        <v>1385.4770000000001</v>
      </c>
      <c r="E19" s="111">
        <v>787.80700000000002</v>
      </c>
      <c r="F19" s="111">
        <v>332.90199999999999</v>
      </c>
      <c r="G19" s="111">
        <v>1068.0989999999999</v>
      </c>
      <c r="H19" s="110">
        <v>1853.91</v>
      </c>
      <c r="I19" s="61"/>
    </row>
    <row r="20" spans="1:9" ht="36" customHeight="1">
      <c r="A20" s="61"/>
      <c r="B20" s="509" t="s">
        <v>270</v>
      </c>
      <c r="C20" s="509"/>
      <c r="D20" s="509"/>
      <c r="E20" s="509"/>
      <c r="F20" s="509"/>
      <c r="G20" s="509"/>
      <c r="H20" s="509"/>
      <c r="I20" s="61"/>
    </row>
    <row r="21" spans="1:9" ht="18.600000000000001" customHeight="1">
      <c r="A21" s="61"/>
      <c r="B21" s="510" t="s">
        <v>271</v>
      </c>
      <c r="C21" s="510"/>
      <c r="D21" s="510"/>
      <c r="E21" s="510"/>
      <c r="F21" s="510"/>
      <c r="G21" s="510"/>
      <c r="H21" s="510"/>
      <c r="I21" s="61"/>
    </row>
    <row r="22" spans="1:9" ht="18.600000000000001" customHeight="1">
      <c r="A22" s="61"/>
      <c r="B22" s="61"/>
      <c r="C22" s="68"/>
      <c r="D22" s="68"/>
      <c r="E22" s="68"/>
      <c r="F22" s="68"/>
      <c r="G22" s="68"/>
      <c r="H22" s="68"/>
      <c r="I22" s="61"/>
    </row>
    <row r="23" spans="1:9" ht="18.600000000000001" customHeight="1">
      <c r="A23" s="61"/>
      <c r="B23" s="160" t="s">
        <v>272</v>
      </c>
      <c r="C23" s="161">
        <v>2024</v>
      </c>
      <c r="D23" s="161">
        <v>2023</v>
      </c>
      <c r="E23" s="161">
        <v>2022</v>
      </c>
      <c r="F23" s="161">
        <v>2021</v>
      </c>
      <c r="G23" s="161">
        <v>2020</v>
      </c>
      <c r="H23" s="161">
        <v>2019</v>
      </c>
      <c r="I23" s="61"/>
    </row>
    <row r="24" spans="1:9" ht="18.600000000000001" customHeight="1">
      <c r="A24" s="61"/>
      <c r="B24" s="52" t="s">
        <v>224</v>
      </c>
      <c r="C24" s="102">
        <v>552</v>
      </c>
      <c r="D24" s="102">
        <v>633.23563541036731</v>
      </c>
      <c r="E24" s="111">
        <v>592.05720655239998</v>
      </c>
      <c r="F24" s="111">
        <v>496.53507552279297</v>
      </c>
      <c r="G24" s="111">
        <v>749.03164462588438</v>
      </c>
      <c r="H24" s="110">
        <v>1046.1821391941978</v>
      </c>
      <c r="I24" s="61"/>
    </row>
    <row r="25" spans="1:9" ht="18.600000000000001" customHeight="1">
      <c r="A25" s="61"/>
      <c r="B25" s="52" t="s">
        <v>44</v>
      </c>
      <c r="C25" s="102">
        <v>877</v>
      </c>
      <c r="D25" s="102">
        <v>990.13851701873523</v>
      </c>
      <c r="E25" s="111">
        <v>984.43387298877394</v>
      </c>
      <c r="F25" s="111">
        <v>855.94651882836763</v>
      </c>
      <c r="G25" s="111">
        <v>1140.4544539878123</v>
      </c>
      <c r="H25" s="110">
        <v>1443.7641610309861</v>
      </c>
      <c r="I25" s="61"/>
    </row>
    <row r="26" spans="1:9" ht="18.600000000000001" customHeight="1">
      <c r="A26" s="61"/>
      <c r="B26" s="52" t="s">
        <v>52</v>
      </c>
      <c r="C26" s="102">
        <v>463</v>
      </c>
      <c r="D26" s="102">
        <v>402.22454817752862</v>
      </c>
      <c r="E26" s="111">
        <v>324.23836355000299</v>
      </c>
      <c r="F26" s="111">
        <v>233.95906517636811</v>
      </c>
      <c r="G26" s="111">
        <v>446.52548909339316</v>
      </c>
      <c r="H26" s="110">
        <v>682.37201557594858</v>
      </c>
      <c r="I26" s="61"/>
    </row>
    <row r="27" spans="1:9" ht="18.600000000000001" customHeight="1">
      <c r="A27" s="61"/>
      <c r="B27" s="52" t="s">
        <v>62</v>
      </c>
      <c r="C27" s="102">
        <v>481</v>
      </c>
      <c r="D27" s="102">
        <v>386.25815601836734</v>
      </c>
      <c r="E27" s="102">
        <v>331.92549757145002</v>
      </c>
      <c r="F27" s="102">
        <v>323.61721831589779</v>
      </c>
      <c r="G27" s="102">
        <v>581.56095343512482</v>
      </c>
      <c r="H27" s="294">
        <v>965.06626901006791</v>
      </c>
      <c r="I27" s="61"/>
    </row>
    <row r="28" spans="1:9" ht="18.600000000000001" customHeight="1">
      <c r="A28" s="61"/>
      <c r="B28" s="52" t="s">
        <v>57</v>
      </c>
      <c r="C28" s="102">
        <v>149</v>
      </c>
      <c r="D28" s="102">
        <v>111.12092099585354</v>
      </c>
      <c r="E28" s="102">
        <v>70.314221403355106</v>
      </c>
      <c r="F28" s="102">
        <v>43.146145301044207</v>
      </c>
      <c r="G28" s="102">
        <v>146.9068901618146</v>
      </c>
      <c r="H28" s="294">
        <v>363.09056716069682</v>
      </c>
      <c r="I28" s="61"/>
    </row>
    <row r="29" spans="1:9" ht="18.600000000000001" customHeight="1">
      <c r="A29" s="61"/>
      <c r="B29" s="52" t="s">
        <v>225</v>
      </c>
      <c r="C29" s="102">
        <v>421</v>
      </c>
      <c r="D29" s="102">
        <v>361.05726336054721</v>
      </c>
      <c r="E29" s="102">
        <v>301.66071262583</v>
      </c>
      <c r="F29" s="102">
        <v>125.22014490192615</v>
      </c>
      <c r="G29" s="102">
        <v>457.55369197145666</v>
      </c>
      <c r="H29" s="294">
        <v>673.5554917010104</v>
      </c>
      <c r="I29" s="61"/>
    </row>
    <row r="30" spans="1:9" ht="18.600000000000001" customHeight="1">
      <c r="A30" s="61"/>
      <c r="B30" s="52" t="s">
        <v>226</v>
      </c>
      <c r="C30" s="102" t="s">
        <v>194</v>
      </c>
      <c r="D30" s="102" t="s">
        <v>194</v>
      </c>
      <c r="E30" s="102" t="s">
        <v>194</v>
      </c>
      <c r="F30" s="102" t="s">
        <v>194</v>
      </c>
      <c r="G30" s="102">
        <v>248.84725267424091</v>
      </c>
      <c r="H30" s="294" t="s">
        <v>194</v>
      </c>
      <c r="I30" s="61"/>
    </row>
    <row r="31" spans="1:9" ht="18.600000000000001" customHeight="1">
      <c r="A31" s="61"/>
      <c r="B31" s="52" t="s">
        <v>227</v>
      </c>
      <c r="C31" s="102">
        <v>15</v>
      </c>
      <c r="D31" s="102">
        <v>19.887918657018133</v>
      </c>
      <c r="E31" s="102">
        <v>34.121116005702703</v>
      </c>
      <c r="F31" s="102">
        <v>44.459385269669433</v>
      </c>
      <c r="G31" s="102">
        <v>82.350072584754543</v>
      </c>
      <c r="H31" s="294">
        <v>151.57230355930463</v>
      </c>
      <c r="I31" s="61"/>
    </row>
    <row r="32" spans="1:9" ht="18.600000000000001" customHeight="1">
      <c r="A32" s="61"/>
      <c r="B32" s="52" t="s">
        <v>228</v>
      </c>
      <c r="C32" s="102" t="s">
        <v>194</v>
      </c>
      <c r="D32" s="102">
        <v>996.64203751367904</v>
      </c>
      <c r="E32" s="102">
        <v>573.66242981078187</v>
      </c>
      <c r="F32" s="102">
        <v>236.56208918102683</v>
      </c>
      <c r="G32" s="102">
        <v>841.54062781195785</v>
      </c>
      <c r="H32" s="110">
        <v>1756.2846330936</v>
      </c>
      <c r="I32" s="61"/>
    </row>
    <row r="33" spans="1:9" ht="18.600000000000001" customHeight="1">
      <c r="A33" s="61"/>
      <c r="B33" s="509" t="s">
        <v>273</v>
      </c>
      <c r="C33" s="509"/>
      <c r="D33" s="509"/>
      <c r="E33" s="509"/>
      <c r="F33" s="509"/>
      <c r="G33" s="509"/>
      <c r="H33" s="509"/>
      <c r="I33" s="61"/>
    </row>
    <row r="34" spans="1:9" ht="18.600000000000001" customHeight="1">
      <c r="A34" s="61"/>
      <c r="B34" s="61"/>
      <c r="C34" s="68"/>
      <c r="D34" s="68"/>
      <c r="E34" s="68"/>
      <c r="F34" s="68"/>
      <c r="G34" s="68"/>
      <c r="H34" s="68"/>
      <c r="I34" s="61"/>
    </row>
    <row r="35" spans="1:9" ht="18.600000000000001" customHeight="1">
      <c r="A35" s="61"/>
      <c r="B35" s="160" t="s">
        <v>274</v>
      </c>
      <c r="C35" s="161">
        <v>2024</v>
      </c>
      <c r="D35" s="161">
        <v>2023</v>
      </c>
      <c r="E35" s="161">
        <v>2022</v>
      </c>
      <c r="F35" s="161">
        <v>2021</v>
      </c>
      <c r="G35" s="161">
        <v>2020</v>
      </c>
      <c r="H35" s="161">
        <v>2019</v>
      </c>
      <c r="I35" s="61"/>
    </row>
    <row r="36" spans="1:9" ht="18.600000000000001" customHeight="1">
      <c r="A36" s="61"/>
      <c r="B36" s="52" t="s">
        <v>224</v>
      </c>
      <c r="C36" s="91">
        <v>65</v>
      </c>
      <c r="D36" s="91">
        <v>59.94</v>
      </c>
      <c r="E36" s="111">
        <v>53.103999999999999</v>
      </c>
      <c r="F36" s="111">
        <v>36.152000000000001</v>
      </c>
      <c r="G36" s="111">
        <v>41.756500000000003</v>
      </c>
      <c r="H36" s="110">
        <v>28.905999999999999</v>
      </c>
      <c r="I36" s="61"/>
    </row>
    <row r="37" spans="1:9" ht="18.600000000000001" customHeight="1">
      <c r="A37" s="61"/>
      <c r="B37" s="52" t="s">
        <v>44</v>
      </c>
      <c r="C37" s="91">
        <v>65</v>
      </c>
      <c r="D37" s="91">
        <v>59.94</v>
      </c>
      <c r="E37" s="111">
        <v>53.103999999999999</v>
      </c>
      <c r="F37" s="111">
        <v>36.152000000000001</v>
      </c>
      <c r="G37" s="111">
        <v>41.756500000000003</v>
      </c>
      <c r="H37" s="110">
        <v>28.905999999999999</v>
      </c>
      <c r="I37" s="61"/>
    </row>
    <row r="38" spans="1:9" ht="18.600000000000001" customHeight="1">
      <c r="A38" s="61"/>
      <c r="B38" s="52" t="s">
        <v>52</v>
      </c>
      <c r="C38" s="102" t="s">
        <v>194</v>
      </c>
      <c r="D38" s="102" t="s">
        <v>194</v>
      </c>
      <c r="E38" s="111" t="s">
        <v>194</v>
      </c>
      <c r="F38" s="111" t="s">
        <v>194</v>
      </c>
      <c r="G38" s="111" t="s">
        <v>194</v>
      </c>
      <c r="H38" s="110" t="s">
        <v>194</v>
      </c>
      <c r="I38" s="61"/>
    </row>
    <row r="39" spans="1:9" ht="18.600000000000001" customHeight="1">
      <c r="A39" s="61"/>
      <c r="B39" s="52" t="s">
        <v>62</v>
      </c>
      <c r="C39" s="102" t="s">
        <v>194</v>
      </c>
      <c r="D39" s="102" t="s">
        <v>194</v>
      </c>
      <c r="E39" s="111" t="s">
        <v>194</v>
      </c>
      <c r="F39" s="111" t="s">
        <v>194</v>
      </c>
      <c r="G39" s="111" t="s">
        <v>194</v>
      </c>
      <c r="H39" s="110" t="s">
        <v>194</v>
      </c>
      <c r="I39" s="61"/>
    </row>
    <row r="40" spans="1:9" ht="18.600000000000001" customHeight="1">
      <c r="A40" s="61"/>
      <c r="B40" s="52" t="s">
        <v>57</v>
      </c>
      <c r="C40" s="102" t="s">
        <v>194</v>
      </c>
      <c r="D40" s="102" t="s">
        <v>194</v>
      </c>
      <c r="E40" s="111" t="s">
        <v>194</v>
      </c>
      <c r="F40" s="111" t="s">
        <v>194</v>
      </c>
      <c r="G40" s="111" t="s">
        <v>194</v>
      </c>
      <c r="H40" s="110" t="s">
        <v>194</v>
      </c>
      <c r="I40" s="61"/>
    </row>
    <row r="41" spans="1:9" ht="18.600000000000001" customHeight="1">
      <c r="A41" s="61"/>
      <c r="B41" s="52" t="s">
        <v>225</v>
      </c>
      <c r="C41" s="102" t="s">
        <v>194</v>
      </c>
      <c r="D41" s="102" t="s">
        <v>194</v>
      </c>
      <c r="E41" s="111" t="s">
        <v>194</v>
      </c>
      <c r="F41" s="111" t="s">
        <v>194</v>
      </c>
      <c r="G41" s="111" t="s">
        <v>194</v>
      </c>
      <c r="H41" s="110" t="s">
        <v>194</v>
      </c>
      <c r="I41" s="61"/>
    </row>
    <row r="42" spans="1:9" ht="18.600000000000001" customHeight="1">
      <c r="A42" s="61"/>
      <c r="B42" s="52" t="s">
        <v>226</v>
      </c>
      <c r="C42" s="102" t="s">
        <v>194</v>
      </c>
      <c r="D42" s="102" t="s">
        <v>194</v>
      </c>
      <c r="E42" s="111" t="s">
        <v>194</v>
      </c>
      <c r="F42" s="111" t="s">
        <v>194</v>
      </c>
      <c r="G42" s="111" t="s">
        <v>194</v>
      </c>
      <c r="H42" s="110" t="s">
        <v>194</v>
      </c>
      <c r="I42" s="61"/>
    </row>
    <row r="43" spans="1:9" ht="18.600000000000001" customHeight="1">
      <c r="A43" s="61"/>
      <c r="B43" s="52" t="s">
        <v>227</v>
      </c>
      <c r="C43" s="102" t="s">
        <v>194</v>
      </c>
      <c r="D43" s="102" t="s">
        <v>194</v>
      </c>
      <c r="E43" s="111" t="s">
        <v>194</v>
      </c>
      <c r="F43" s="111" t="s">
        <v>194</v>
      </c>
      <c r="G43" s="111" t="s">
        <v>194</v>
      </c>
      <c r="H43" s="110" t="s">
        <v>194</v>
      </c>
      <c r="I43" s="61"/>
    </row>
    <row r="44" spans="1:9" ht="18.600000000000001" customHeight="1">
      <c r="A44" s="61"/>
      <c r="B44" s="52" t="s">
        <v>228</v>
      </c>
      <c r="C44" s="102" t="s">
        <v>194</v>
      </c>
      <c r="D44" s="102" t="s">
        <v>194</v>
      </c>
      <c r="E44" s="111" t="s">
        <v>194</v>
      </c>
      <c r="F44" s="111" t="s">
        <v>194</v>
      </c>
      <c r="G44" s="111" t="s">
        <v>194</v>
      </c>
      <c r="H44" s="110" t="s">
        <v>194</v>
      </c>
      <c r="I44" s="61"/>
    </row>
    <row r="45" spans="1:9" ht="36" customHeight="1">
      <c r="A45" s="61"/>
      <c r="B45" s="509" t="s">
        <v>275</v>
      </c>
      <c r="C45" s="509"/>
      <c r="D45" s="509"/>
      <c r="E45" s="509"/>
      <c r="F45" s="509"/>
      <c r="G45" s="509"/>
      <c r="H45" s="509"/>
      <c r="I45" s="61"/>
    </row>
    <row r="46" spans="1:9" ht="18.600000000000001" customHeight="1">
      <c r="A46" s="61"/>
      <c r="B46" s="61"/>
      <c r="C46" s="68"/>
      <c r="D46" s="68"/>
      <c r="E46" s="68"/>
      <c r="F46" s="68"/>
      <c r="G46" s="68"/>
      <c r="H46" s="68"/>
      <c r="I46" s="61"/>
    </row>
    <row r="47" spans="1:9" ht="18.600000000000001" customHeight="1">
      <c r="A47" s="61"/>
      <c r="B47" s="160" t="s">
        <v>276</v>
      </c>
      <c r="C47" s="161">
        <v>2024</v>
      </c>
      <c r="D47" s="161">
        <v>2023</v>
      </c>
      <c r="E47" s="161">
        <v>2022</v>
      </c>
      <c r="F47" s="161">
        <v>2021</v>
      </c>
      <c r="G47" s="161">
        <v>2020</v>
      </c>
      <c r="H47" s="161">
        <v>2019</v>
      </c>
      <c r="I47" s="61"/>
    </row>
    <row r="48" spans="1:9" ht="18.600000000000001" customHeight="1">
      <c r="A48" s="61"/>
      <c r="B48" s="52" t="s">
        <v>224</v>
      </c>
      <c r="C48" s="295">
        <f>SUM(C49:C56)</f>
        <v>10717.252374609072</v>
      </c>
      <c r="D48" s="91">
        <v>12883.583600000002</v>
      </c>
      <c r="E48" s="111">
        <v>12613.720369999999</v>
      </c>
      <c r="F48" s="111">
        <v>10816.270699999999</v>
      </c>
      <c r="G48" s="111">
        <v>16416.681199999999</v>
      </c>
      <c r="H48" s="110">
        <v>21697.001499999998</v>
      </c>
      <c r="I48" s="61"/>
    </row>
    <row r="49" spans="1:9" ht="18.600000000000001" customHeight="1">
      <c r="A49" s="61"/>
      <c r="B49" s="52" t="s">
        <v>44</v>
      </c>
      <c r="C49" s="295">
        <v>8543</v>
      </c>
      <c r="D49" s="91">
        <v>9622.4220000000005</v>
      </c>
      <c r="E49" s="111">
        <v>10202.316999999999</v>
      </c>
      <c r="F49" s="111">
        <v>9210.4830000000002</v>
      </c>
      <c r="G49" s="111">
        <v>12525.864</v>
      </c>
      <c r="H49" s="110">
        <v>15319.224</v>
      </c>
      <c r="I49" s="61"/>
    </row>
    <row r="50" spans="1:9" ht="18.600000000000001" customHeight="1">
      <c r="A50" s="61"/>
      <c r="B50" s="52" t="s">
        <v>52</v>
      </c>
      <c r="C50" s="295">
        <v>707.74</v>
      </c>
      <c r="D50" s="102">
        <v>620.50099999999998</v>
      </c>
      <c r="E50" s="111">
        <v>520.86099999999999</v>
      </c>
      <c r="F50" s="111">
        <v>402.93599999999998</v>
      </c>
      <c r="G50" s="111">
        <v>810.84199999999998</v>
      </c>
      <c r="H50" s="110">
        <v>1281.5419999999999</v>
      </c>
      <c r="I50" s="61"/>
    </row>
    <row r="51" spans="1:9" ht="18.600000000000001" customHeight="1">
      <c r="A51" s="61"/>
      <c r="B51" s="52" t="s">
        <v>62</v>
      </c>
      <c r="C51" s="295">
        <v>692.85</v>
      </c>
      <c r="D51" s="102">
        <v>558.32299999999998</v>
      </c>
      <c r="E51" s="111">
        <v>477.88299999999998</v>
      </c>
      <c r="F51" s="111">
        <v>471.75299999999999</v>
      </c>
      <c r="G51" s="111">
        <v>871.62699999999995</v>
      </c>
      <c r="H51" s="110">
        <v>1400.58</v>
      </c>
      <c r="I51" s="61"/>
    </row>
    <row r="52" spans="1:9" ht="18.600000000000001" customHeight="1">
      <c r="A52" s="61"/>
      <c r="B52" s="52" t="s">
        <v>57</v>
      </c>
      <c r="C52" s="295">
        <v>138.261</v>
      </c>
      <c r="D52" s="102">
        <v>115.98819999999999</v>
      </c>
      <c r="E52" s="111">
        <v>80.142499999999998</v>
      </c>
      <c r="F52" s="111">
        <v>48.550199999999997</v>
      </c>
      <c r="G52" s="111">
        <v>169.15979999999999</v>
      </c>
      <c r="H52" s="110">
        <v>401.63850000000002</v>
      </c>
      <c r="I52" s="61"/>
    </row>
    <row r="53" spans="1:9" ht="18.600000000000001" customHeight="1">
      <c r="A53" s="61"/>
      <c r="B53" s="52" t="s">
        <v>225</v>
      </c>
      <c r="C53" s="295">
        <v>567.59199999999998</v>
      </c>
      <c r="D53" s="102">
        <v>498.03040000000004</v>
      </c>
      <c r="E53" s="111">
        <v>410.20959999999997</v>
      </c>
      <c r="F53" s="111">
        <v>177.15520000000001</v>
      </c>
      <c r="G53" s="111">
        <v>650.21540000000005</v>
      </c>
      <c r="H53" s="110">
        <v>960.68</v>
      </c>
      <c r="I53" s="61"/>
    </row>
    <row r="54" spans="1:9" ht="18.600000000000001" customHeight="1">
      <c r="A54" s="61"/>
      <c r="B54" s="52" t="s">
        <v>226</v>
      </c>
      <c r="C54" s="102" t="s">
        <v>194</v>
      </c>
      <c r="D54" s="102" t="s">
        <v>194</v>
      </c>
      <c r="E54" s="111" t="s">
        <v>194</v>
      </c>
      <c r="F54" s="111" t="s">
        <v>194</v>
      </c>
      <c r="G54" s="111">
        <v>12.28</v>
      </c>
      <c r="H54" s="110" t="s">
        <v>194</v>
      </c>
      <c r="I54" s="61"/>
    </row>
    <row r="55" spans="1:9" ht="18.600000000000001" customHeight="1">
      <c r="A55" s="61"/>
      <c r="B55" s="52" t="s">
        <v>227</v>
      </c>
      <c r="C55" s="295">
        <v>67.809374609070758</v>
      </c>
      <c r="D55" s="102">
        <v>82.841999999999999</v>
      </c>
      <c r="E55" s="111">
        <v>138.83036999999999</v>
      </c>
      <c r="F55" s="111">
        <v>172.4913</v>
      </c>
      <c r="G55" s="111">
        <v>308.59399999999999</v>
      </c>
      <c r="H55" s="110">
        <v>479.42700000000002</v>
      </c>
      <c r="I55" s="61"/>
    </row>
    <row r="56" spans="1:9" ht="18.600000000000001" customHeight="1">
      <c r="A56" s="61"/>
      <c r="B56" s="52" t="s">
        <v>228</v>
      </c>
      <c r="C56" s="102" t="s">
        <v>194</v>
      </c>
      <c r="D56" s="102">
        <v>1385.4770000000001</v>
      </c>
      <c r="E56" s="111">
        <v>787.80700000000002</v>
      </c>
      <c r="F56" s="111">
        <v>332.90199999999999</v>
      </c>
      <c r="G56" s="111">
        <v>1068.0989999999999</v>
      </c>
      <c r="H56" s="110">
        <v>1853.91</v>
      </c>
      <c r="I56" s="61"/>
    </row>
    <row r="57" spans="1:9" ht="40.5" customHeight="1">
      <c r="A57" s="61"/>
      <c r="B57" s="509" t="s">
        <v>270</v>
      </c>
      <c r="C57" s="509"/>
      <c r="D57" s="509"/>
      <c r="E57" s="509"/>
      <c r="F57" s="509"/>
      <c r="G57" s="509"/>
      <c r="H57" s="509"/>
      <c r="I57" s="61"/>
    </row>
    <row r="58" spans="1:9" ht="18.600000000000001" customHeight="1">
      <c r="A58" s="61"/>
      <c r="B58" s="510" t="s">
        <v>277</v>
      </c>
      <c r="C58" s="510"/>
      <c r="D58" s="510"/>
      <c r="E58" s="510"/>
      <c r="F58" s="510"/>
      <c r="G58" s="510"/>
      <c r="H58" s="113"/>
      <c r="I58" s="61"/>
    </row>
    <row r="59" spans="1:9" ht="18">
      <c r="A59" s="61"/>
      <c r="B59" s="61"/>
      <c r="C59" s="68"/>
      <c r="D59" s="68"/>
      <c r="E59" s="68"/>
      <c r="F59" s="68"/>
      <c r="G59" s="68"/>
      <c r="H59" s="68"/>
      <c r="I59" s="61"/>
    </row>
  </sheetData>
  <sheetProtection algorithmName="SHA-512" hashValue="EQ5glS+BcjkccC0sXxPBuWTq7z6kQNa5BBD4Kqn5fwr/JmeAkBl7DDfkFauAzStznH90aOt+SXg1Ss25tN4J3g==" saltValue="J9yOC7r/TSHTx86dbsoRnQ==" spinCount="100000" sheet="1" objects="1" scenarios="1"/>
  <mergeCells count="9">
    <mergeCell ref="B58:G58"/>
    <mergeCell ref="B21:H21"/>
    <mergeCell ref="B57:H57"/>
    <mergeCell ref="B4:H4"/>
    <mergeCell ref="B6:H6"/>
    <mergeCell ref="B8:I8"/>
    <mergeCell ref="B20:H20"/>
    <mergeCell ref="B45:H45"/>
    <mergeCell ref="B33:H33"/>
  </mergeCells>
  <pageMargins left="0.7" right="0.7" top="0.75" bottom="0.75" header="0.3" footer="0.3"/>
  <pageSetup scale="5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5"/>
    <pageSetUpPr fitToPage="1"/>
  </sheetPr>
  <dimension ref="A1:I40"/>
  <sheetViews>
    <sheetView showGridLines="0" zoomScaleNormal="100" workbookViewId="0"/>
    <sheetView workbookViewId="1"/>
  </sheetViews>
  <sheetFormatPr defaultColWidth="9.44140625" defaultRowHeight="13.8"/>
  <cols>
    <col min="1" max="1" width="4.44140625" style="2" customWidth="1"/>
    <col min="2" max="2" width="50.5546875" style="2" customWidth="1"/>
    <col min="3" max="8" width="20.5546875" style="27" customWidth="1"/>
    <col min="9" max="9" width="4.44140625" style="2" customWidth="1"/>
    <col min="10" max="16384" width="9.44140625" style="2"/>
  </cols>
  <sheetData>
    <row r="1" spans="1:9" ht="14.4" customHeight="1"/>
    <row r="2" spans="1:9" ht="14.4" customHeight="1"/>
    <row r="3" spans="1:9" ht="14.4" customHeight="1"/>
    <row r="4" spans="1:9" s="9" customFormat="1" ht="33">
      <c r="B4" s="451" t="s">
        <v>278</v>
      </c>
      <c r="C4" s="451"/>
      <c r="D4" s="451"/>
      <c r="E4" s="451"/>
      <c r="F4" s="451"/>
      <c r="G4" s="451"/>
      <c r="H4" s="451"/>
      <c r="I4" s="17"/>
    </row>
    <row r="5" spans="1:9" ht="18.600000000000001" customHeight="1">
      <c r="A5" s="61"/>
      <c r="B5" s="61"/>
      <c r="C5" s="68"/>
      <c r="D5" s="68"/>
      <c r="E5" s="68"/>
      <c r="F5" s="68"/>
      <c r="G5" s="68"/>
      <c r="H5" s="68"/>
      <c r="I5" s="61"/>
    </row>
    <row r="6" spans="1:9" ht="18.75" customHeight="1">
      <c r="A6" s="61"/>
      <c r="B6" s="449" t="s">
        <v>279</v>
      </c>
      <c r="C6" s="449"/>
      <c r="D6" s="449"/>
      <c r="E6" s="449"/>
      <c r="F6" s="449"/>
      <c r="G6" s="449"/>
      <c r="H6" s="449"/>
      <c r="I6" s="61"/>
    </row>
    <row r="7" spans="1:9" ht="18.75" customHeight="1">
      <c r="A7" s="61"/>
      <c r="B7" s="62"/>
      <c r="C7" s="62"/>
      <c r="D7" s="62"/>
      <c r="E7" s="62"/>
      <c r="F7" s="62"/>
      <c r="G7" s="62"/>
      <c r="H7" s="62"/>
      <c r="I7" s="61"/>
    </row>
    <row r="8" spans="1:9" ht="18.75" customHeight="1">
      <c r="A8" s="61"/>
      <c r="B8" s="501" t="s">
        <v>247</v>
      </c>
      <c r="C8" s="501"/>
      <c r="D8" s="501"/>
      <c r="E8" s="501"/>
      <c r="F8" s="501"/>
      <c r="G8" s="501"/>
      <c r="H8" s="501"/>
      <c r="I8" s="427"/>
    </row>
    <row r="9" spans="1:9" ht="18.600000000000001" customHeight="1">
      <c r="A9" s="61"/>
      <c r="B9" s="61"/>
      <c r="C9" s="68"/>
      <c r="D9" s="68"/>
      <c r="E9" s="114"/>
      <c r="F9" s="68"/>
      <c r="G9" s="68"/>
      <c r="H9" s="68"/>
      <c r="I9" s="61"/>
    </row>
    <row r="10" spans="1:9" ht="18.600000000000001" customHeight="1">
      <c r="A10" s="61"/>
      <c r="B10" s="160" t="s">
        <v>280</v>
      </c>
      <c r="C10" s="162">
        <v>2024</v>
      </c>
      <c r="D10" s="162">
        <v>2023</v>
      </c>
      <c r="E10" s="162">
        <v>2022</v>
      </c>
      <c r="F10" s="162">
        <v>2021</v>
      </c>
      <c r="G10" s="162">
        <v>2020</v>
      </c>
      <c r="H10" s="162">
        <v>2019</v>
      </c>
      <c r="I10" s="61"/>
    </row>
    <row r="11" spans="1:9" ht="18.600000000000001" customHeight="1">
      <c r="A11" s="61"/>
      <c r="B11" s="52" t="s">
        <v>224</v>
      </c>
      <c r="C11" s="133">
        <v>22307</v>
      </c>
      <c r="D11" s="115">
        <v>24588</v>
      </c>
      <c r="E11" s="115">
        <v>15054</v>
      </c>
      <c r="F11" s="115">
        <v>1631</v>
      </c>
      <c r="G11" s="115">
        <v>20450</v>
      </c>
      <c r="H11" s="115">
        <v>78774</v>
      </c>
      <c r="I11" s="61"/>
    </row>
    <row r="12" spans="1:9" ht="18.600000000000001" customHeight="1">
      <c r="A12" s="61"/>
      <c r="B12" s="52" t="s">
        <v>44</v>
      </c>
      <c r="C12" s="91">
        <v>11042.679565736325</v>
      </c>
      <c r="D12" s="91">
        <v>13033.505851534101</v>
      </c>
      <c r="E12" s="91">
        <v>6731.4160235519994</v>
      </c>
      <c r="F12" s="91">
        <v>951.91534044288005</v>
      </c>
      <c r="G12" s="91">
        <v>13374.981997597401</v>
      </c>
      <c r="H12" s="115">
        <v>43132.715722359499</v>
      </c>
      <c r="I12" s="61"/>
    </row>
    <row r="13" spans="1:9" ht="18.600000000000001" customHeight="1">
      <c r="A13" s="61"/>
      <c r="B13" s="52" t="s">
        <v>52</v>
      </c>
      <c r="C13" s="91">
        <v>2481.0282633945603</v>
      </c>
      <c r="D13" s="91">
        <v>2353.7681795865601</v>
      </c>
      <c r="E13" s="91">
        <v>1375.49423062656</v>
      </c>
      <c r="F13" s="102">
        <v>143.49464718336</v>
      </c>
      <c r="G13" s="91">
        <v>1783.53878300928</v>
      </c>
      <c r="H13" s="115">
        <v>7760.9274866261294</v>
      </c>
      <c r="I13" s="61"/>
    </row>
    <row r="14" spans="1:9" ht="18.600000000000001" customHeight="1">
      <c r="A14" s="61"/>
      <c r="B14" s="52" t="s">
        <v>62</v>
      </c>
      <c r="C14" s="91">
        <v>1692.9558903628799</v>
      </c>
      <c r="D14" s="91">
        <v>2000.9357941478399</v>
      </c>
      <c r="E14" s="91">
        <v>1209.7952711539201</v>
      </c>
      <c r="F14" s="102">
        <v>54.795041072640004</v>
      </c>
      <c r="G14" s="91">
        <v>1669.20689751552</v>
      </c>
      <c r="H14" s="115">
        <v>5963.2386450397908</v>
      </c>
      <c r="I14" s="61"/>
    </row>
    <row r="15" spans="1:9" ht="18.600000000000001" customHeight="1">
      <c r="A15" s="61"/>
      <c r="B15" s="52" t="s">
        <v>57</v>
      </c>
      <c r="C15" s="91">
        <v>2592.2485788249601</v>
      </c>
      <c r="D15" s="91">
        <v>2488.2879498048001</v>
      </c>
      <c r="E15" s="91">
        <v>2650.0926830399999</v>
      </c>
      <c r="F15" s="102">
        <v>95.74129078272</v>
      </c>
      <c r="G15" s="91">
        <v>2905.31787207552</v>
      </c>
      <c r="H15" s="115">
        <v>10873.763641337198</v>
      </c>
      <c r="I15" s="61"/>
    </row>
    <row r="16" spans="1:9" ht="18.600000000000001" customHeight="1">
      <c r="A16" s="61"/>
      <c r="B16" s="52" t="s">
        <v>225</v>
      </c>
      <c r="C16" s="91">
        <v>989.91597564287997</v>
      </c>
      <c r="D16" s="91">
        <v>807.34542615935993</v>
      </c>
      <c r="E16" s="91">
        <v>502.23194106624004</v>
      </c>
      <c r="F16" s="102">
        <v>63.570101886719996</v>
      </c>
      <c r="G16" s="91">
        <v>684.95367232512001</v>
      </c>
      <c r="H16" s="115">
        <v>2130.0162258278401</v>
      </c>
      <c r="I16" s="61"/>
    </row>
    <row r="17" spans="1:9" ht="18.600000000000001" customHeight="1">
      <c r="A17" s="61"/>
      <c r="B17" s="52" t="s">
        <v>226</v>
      </c>
      <c r="C17" s="91">
        <v>51.43102930944</v>
      </c>
      <c r="D17" s="91">
        <v>54.013913775360002</v>
      </c>
      <c r="E17" s="91">
        <v>28.790922758400001</v>
      </c>
      <c r="F17" s="102">
        <v>6.0109964006399998</v>
      </c>
      <c r="G17" s="91">
        <v>31.561006118400002</v>
      </c>
      <c r="H17" s="115">
        <v>128.84781447168001</v>
      </c>
      <c r="I17" s="61"/>
    </row>
    <row r="18" spans="1:9" ht="18.600000000000001" customHeight="1">
      <c r="A18" s="61"/>
      <c r="B18" s="52" t="s">
        <v>227</v>
      </c>
      <c r="C18" s="91">
        <v>3456.9234409881601</v>
      </c>
      <c r="D18" s="91">
        <v>3849.6692957184</v>
      </c>
      <c r="E18" s="91">
        <v>2555.8366236480001</v>
      </c>
      <c r="F18" s="102">
        <v>315.28627726464003</v>
      </c>
      <c r="G18" s="91">
        <v>0.80900113536000007</v>
      </c>
      <c r="H18" s="115">
        <v>8784.75705913003</v>
      </c>
      <c r="I18" s="61"/>
    </row>
    <row r="19" spans="1:9" ht="18.600000000000001" customHeight="1">
      <c r="A19" s="61"/>
      <c r="B19" s="52" t="s">
        <v>228</v>
      </c>
      <c r="C19" s="290" t="s">
        <v>194</v>
      </c>
      <c r="D19" s="290" t="s">
        <v>194</v>
      </c>
      <c r="E19" s="290" t="s">
        <v>194</v>
      </c>
      <c r="F19" s="115" t="s">
        <v>194</v>
      </c>
      <c r="G19" s="115" t="s">
        <v>194</v>
      </c>
      <c r="H19" s="115" t="s">
        <v>194</v>
      </c>
      <c r="I19" s="61"/>
    </row>
    <row r="20" spans="1:9" ht="18.600000000000001" customHeight="1">
      <c r="A20" s="61"/>
      <c r="B20" s="511" t="s">
        <v>281</v>
      </c>
      <c r="C20" s="511"/>
      <c r="D20" s="511"/>
      <c r="E20" s="511"/>
      <c r="F20" s="511"/>
      <c r="G20" s="511"/>
      <c r="H20" s="511"/>
      <c r="I20" s="61"/>
    </row>
    <row r="21" spans="1:9" ht="18.600000000000001" customHeight="1">
      <c r="A21" s="61"/>
      <c r="B21" s="512" t="s">
        <v>282</v>
      </c>
      <c r="C21" s="512"/>
      <c r="D21" s="512"/>
      <c r="E21" s="512"/>
      <c r="F21" s="512"/>
      <c r="G21" s="512"/>
      <c r="H21" s="512"/>
      <c r="I21" s="61"/>
    </row>
    <row r="22" spans="1:9" ht="18.600000000000001" customHeight="1">
      <c r="A22" s="61"/>
      <c r="B22" s="61"/>
      <c r="C22" s="68"/>
      <c r="D22" s="68"/>
      <c r="E22" s="68"/>
      <c r="F22" s="68"/>
      <c r="G22" s="68"/>
      <c r="H22" s="68"/>
      <c r="I22" s="61"/>
    </row>
    <row r="23" spans="1:9" ht="18.600000000000001" customHeight="1">
      <c r="A23" s="61"/>
      <c r="B23" s="160" t="s">
        <v>283</v>
      </c>
      <c r="C23" s="162">
        <v>2024</v>
      </c>
      <c r="D23" s="162">
        <v>2023</v>
      </c>
      <c r="E23" s="162">
        <v>2022</v>
      </c>
      <c r="F23" s="162">
        <v>2021</v>
      </c>
      <c r="G23" s="162">
        <v>2020</v>
      </c>
      <c r="H23" s="162">
        <v>2019</v>
      </c>
      <c r="I23" s="61"/>
    </row>
    <row r="24" spans="1:9" ht="18.600000000000001" customHeight="1">
      <c r="A24" s="61"/>
      <c r="B24" s="52" t="s">
        <v>224</v>
      </c>
      <c r="C24" s="91">
        <v>1143</v>
      </c>
      <c r="D24" s="91">
        <v>1203</v>
      </c>
      <c r="E24" s="102">
        <v>704</v>
      </c>
      <c r="F24" s="91">
        <v>75</v>
      </c>
      <c r="G24" s="91">
        <v>931</v>
      </c>
      <c r="H24" s="115">
        <v>3793</v>
      </c>
      <c r="I24" s="61"/>
    </row>
    <row r="25" spans="1:9" ht="18.600000000000001" customHeight="1">
      <c r="A25" s="61"/>
      <c r="B25" s="52" t="s">
        <v>44</v>
      </c>
      <c r="C25" s="91">
        <v>1125</v>
      </c>
      <c r="D25" s="91">
        <v>1333</v>
      </c>
      <c r="E25" s="102">
        <v>646</v>
      </c>
      <c r="F25" s="91">
        <v>88</v>
      </c>
      <c r="G25" s="91">
        <v>1214</v>
      </c>
      <c r="H25" s="115">
        <v>4057</v>
      </c>
      <c r="I25" s="61"/>
    </row>
    <row r="26" spans="1:9" ht="18.600000000000001" customHeight="1">
      <c r="A26" s="61"/>
      <c r="B26" s="52" t="s">
        <v>52</v>
      </c>
      <c r="C26" s="91">
        <v>1622</v>
      </c>
      <c r="D26" s="91">
        <v>1526</v>
      </c>
      <c r="E26" s="102">
        <v>857</v>
      </c>
      <c r="F26" s="91">
        <v>83</v>
      </c>
      <c r="G26" s="91">
        <v>982</v>
      </c>
      <c r="H26" s="115">
        <v>4132</v>
      </c>
      <c r="I26" s="61"/>
    </row>
    <row r="27" spans="1:9" ht="18.600000000000001" customHeight="1">
      <c r="A27" s="61"/>
      <c r="B27" s="52" t="s">
        <v>62</v>
      </c>
      <c r="C27" s="91">
        <v>1176</v>
      </c>
      <c r="D27" s="91">
        <v>1384</v>
      </c>
      <c r="E27" s="102">
        <v>840</v>
      </c>
      <c r="F27" s="91">
        <v>38</v>
      </c>
      <c r="G27" s="91">
        <v>1114</v>
      </c>
      <c r="H27" s="115">
        <v>4109</v>
      </c>
      <c r="I27" s="61"/>
    </row>
    <row r="28" spans="1:9" ht="18.600000000000001" customHeight="1">
      <c r="A28" s="61"/>
      <c r="B28" s="52" t="s">
        <v>57</v>
      </c>
      <c r="C28" s="91">
        <v>2798</v>
      </c>
      <c r="D28" s="91">
        <v>2384</v>
      </c>
      <c r="E28" s="102">
        <v>2458</v>
      </c>
      <c r="F28" s="91">
        <v>85</v>
      </c>
      <c r="G28" s="91">
        <v>2523</v>
      </c>
      <c r="H28" s="115">
        <v>9830</v>
      </c>
      <c r="I28" s="61"/>
    </row>
    <row r="29" spans="1:9" ht="18.600000000000001" customHeight="1">
      <c r="A29" s="61"/>
      <c r="B29" s="52" t="s">
        <v>225</v>
      </c>
      <c r="C29" s="91">
        <v>734</v>
      </c>
      <c r="D29" s="91">
        <v>585</v>
      </c>
      <c r="E29" s="102">
        <v>370</v>
      </c>
      <c r="F29" s="91">
        <v>45</v>
      </c>
      <c r="G29" s="91">
        <v>482</v>
      </c>
      <c r="H29" s="115">
        <v>1493</v>
      </c>
      <c r="I29" s="61"/>
    </row>
    <row r="30" spans="1:9" ht="18.600000000000001" customHeight="1">
      <c r="A30" s="61"/>
      <c r="B30" s="52" t="s">
        <v>226</v>
      </c>
      <c r="C30" s="91">
        <v>1142</v>
      </c>
      <c r="D30" s="91">
        <v>1200</v>
      </c>
      <c r="E30" s="102">
        <v>615</v>
      </c>
      <c r="F30" s="91">
        <v>131</v>
      </c>
      <c r="G30" s="91">
        <v>640</v>
      </c>
      <c r="H30" s="115">
        <v>2309</v>
      </c>
      <c r="I30" s="61"/>
    </row>
    <row r="31" spans="1:9" ht="18.600000000000001" customHeight="1">
      <c r="A31" s="61"/>
      <c r="B31" s="52" t="s">
        <v>227</v>
      </c>
      <c r="C31" s="91">
        <v>785</v>
      </c>
      <c r="D31" s="91">
        <v>924</v>
      </c>
      <c r="E31" s="102">
        <v>627</v>
      </c>
      <c r="F31" s="91">
        <v>81</v>
      </c>
      <c r="G31" s="91">
        <v>0</v>
      </c>
      <c r="H31" s="115">
        <v>2777</v>
      </c>
      <c r="I31" s="61"/>
    </row>
    <row r="32" spans="1:9" ht="18.600000000000001" customHeight="1">
      <c r="A32" s="61"/>
      <c r="B32" s="52" t="s">
        <v>228</v>
      </c>
      <c r="C32" s="115" t="s">
        <v>194</v>
      </c>
      <c r="D32" s="115" t="s">
        <v>194</v>
      </c>
      <c r="E32" s="115" t="s">
        <v>194</v>
      </c>
      <c r="F32" s="115" t="s">
        <v>194</v>
      </c>
      <c r="G32" s="115" t="s">
        <v>194</v>
      </c>
      <c r="H32" s="115" t="s">
        <v>194</v>
      </c>
      <c r="I32" s="61"/>
    </row>
    <row r="33" spans="1:9" ht="18">
      <c r="A33" s="61"/>
      <c r="B33" s="61"/>
      <c r="C33" s="68"/>
      <c r="D33" s="68"/>
      <c r="E33" s="68"/>
      <c r="F33" s="68"/>
      <c r="G33" s="68"/>
      <c r="H33" s="68"/>
      <c r="I33" s="61"/>
    </row>
    <row r="34" spans="1:9" ht="18">
      <c r="A34" s="61"/>
      <c r="B34" s="61"/>
      <c r="C34" s="68"/>
      <c r="D34" s="68"/>
      <c r="E34" s="68"/>
      <c r="F34" s="68"/>
      <c r="G34" s="68"/>
      <c r="H34" s="68"/>
      <c r="I34" s="61"/>
    </row>
    <row r="35" spans="1:9" ht="14.4">
      <c r="D35" s="38"/>
      <c r="E35" s="38"/>
      <c r="F35" s="38"/>
    </row>
    <row r="36" spans="1:9" ht="14.4">
      <c r="D36" s="38"/>
      <c r="E36" s="38"/>
      <c r="F36" s="38"/>
    </row>
    <row r="37" spans="1:9" ht="14.4">
      <c r="D37" s="38"/>
      <c r="E37" s="38"/>
      <c r="F37" s="38"/>
    </row>
    <row r="38" spans="1:9" ht="14.4">
      <c r="D38" s="38"/>
      <c r="E38" s="38"/>
      <c r="F38" s="38"/>
    </row>
    <row r="39" spans="1:9" ht="14.4">
      <c r="D39" s="38"/>
      <c r="E39" s="38"/>
      <c r="F39" s="38"/>
    </row>
    <row r="40" spans="1:9" ht="14.4">
      <c r="D40" s="38"/>
      <c r="E40" s="38"/>
      <c r="F40" s="38"/>
    </row>
  </sheetData>
  <sheetProtection algorithmName="SHA-512" hashValue="fy5msCyNhvfN1i5AuMYBA22fr75pGUYpKpEJvDb/zE/E7uTZKf1hoon4o5RZmYt5gq+URqVbMbZ0Z/bB8Eigmg==" saltValue="rWzVd4O7sqyiE5PpCIjrFQ==" spinCount="100000" sheet="1" objects="1" scenarios="1"/>
  <mergeCells count="5">
    <mergeCell ref="B6:H6"/>
    <mergeCell ref="B4:H4"/>
    <mergeCell ref="B20:H20"/>
    <mergeCell ref="B21:H21"/>
    <mergeCell ref="B8:H8"/>
  </mergeCells>
  <pageMargins left="0.7" right="0.7" top="0.75" bottom="0.75" header="0.3" footer="0.3"/>
  <pageSetup scale="4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5"/>
    <pageSetUpPr fitToPage="1"/>
  </sheetPr>
  <dimension ref="A1:I33"/>
  <sheetViews>
    <sheetView showGridLines="0" zoomScaleNormal="100" workbookViewId="0"/>
    <sheetView workbookViewId="1"/>
  </sheetViews>
  <sheetFormatPr defaultColWidth="9.44140625" defaultRowHeight="13.8"/>
  <cols>
    <col min="1" max="1" width="4.44140625" style="2" customWidth="1"/>
    <col min="2" max="2" width="50.5546875" style="2" customWidth="1"/>
    <col min="3" max="8" width="20.5546875" style="27" customWidth="1"/>
    <col min="9" max="9" width="4.5546875" style="2" customWidth="1"/>
    <col min="10" max="16384" width="9.44140625" style="2"/>
  </cols>
  <sheetData>
    <row r="1" spans="1:9" ht="14.4" customHeight="1"/>
    <row r="2" spans="1:9" ht="14.4" customHeight="1"/>
    <row r="3" spans="1:9" ht="14.4" customHeight="1"/>
    <row r="4" spans="1:9" s="9" customFormat="1" ht="33" customHeight="1">
      <c r="B4" s="451" t="s">
        <v>284</v>
      </c>
      <c r="C4" s="451"/>
      <c r="D4" s="451"/>
      <c r="E4" s="451"/>
      <c r="F4" s="451"/>
      <c r="G4" s="451"/>
      <c r="H4" s="451"/>
      <c r="I4" s="17"/>
    </row>
    <row r="5" spans="1:9" ht="18.600000000000001" customHeight="1">
      <c r="A5" s="61"/>
      <c r="B5" s="61"/>
      <c r="C5" s="68"/>
      <c r="D5" s="68"/>
      <c r="E5" s="68"/>
      <c r="F5" s="68"/>
      <c r="G5" s="68"/>
      <c r="H5" s="68"/>
      <c r="I5" s="61"/>
    </row>
    <row r="6" spans="1:9" ht="18.600000000000001" customHeight="1">
      <c r="A6" s="61"/>
      <c r="B6" s="513" t="s">
        <v>285</v>
      </c>
      <c r="C6" s="513"/>
      <c r="D6" s="513"/>
      <c r="E6" s="513"/>
      <c r="F6" s="513"/>
      <c r="G6" s="513"/>
      <c r="H6" s="513"/>
      <c r="I6" s="61"/>
    </row>
    <row r="7" spans="1:9" ht="18.600000000000001" customHeight="1">
      <c r="A7" s="61"/>
      <c r="B7" s="84"/>
      <c r="C7" s="84"/>
      <c r="D7" s="84"/>
      <c r="E7" s="84"/>
      <c r="F7" s="84"/>
      <c r="G7" s="84"/>
      <c r="H7" s="84"/>
      <c r="I7" s="61"/>
    </row>
    <row r="8" spans="1:9" ht="18.600000000000001" customHeight="1">
      <c r="A8" s="61"/>
      <c r="B8" s="501" t="s">
        <v>286</v>
      </c>
      <c r="C8" s="501"/>
      <c r="D8" s="501"/>
      <c r="E8" s="501"/>
      <c r="F8" s="501"/>
      <c r="G8" s="501"/>
      <c r="H8" s="501"/>
      <c r="I8" s="427"/>
    </row>
    <row r="9" spans="1:9" ht="18.600000000000001" customHeight="1">
      <c r="A9" s="61"/>
      <c r="B9" s="61"/>
      <c r="C9" s="68"/>
      <c r="D9" s="68"/>
      <c r="E9" s="68"/>
      <c r="F9" s="68"/>
      <c r="G9" s="68"/>
      <c r="H9" s="68"/>
      <c r="I9" s="61"/>
    </row>
    <row r="10" spans="1:9" ht="18.600000000000001" customHeight="1">
      <c r="A10" s="61"/>
      <c r="B10" s="160" t="s">
        <v>287</v>
      </c>
      <c r="C10" s="162">
        <v>2024</v>
      </c>
      <c r="D10" s="162">
        <v>2023</v>
      </c>
      <c r="E10" s="162">
        <v>2022</v>
      </c>
      <c r="F10" s="162">
        <v>2021</v>
      </c>
      <c r="G10" s="162">
        <v>2020</v>
      </c>
      <c r="H10" s="162">
        <v>2019</v>
      </c>
      <c r="I10" s="61"/>
    </row>
    <row r="11" spans="1:9" ht="18.600000000000001" customHeight="1">
      <c r="A11" s="61"/>
      <c r="B11" s="52" t="s">
        <v>224</v>
      </c>
      <c r="C11" s="102">
        <v>198.92432793</v>
      </c>
      <c r="D11" s="102">
        <v>201.52129816000001</v>
      </c>
      <c r="E11" s="102">
        <v>200.87042753</v>
      </c>
      <c r="F11" s="91">
        <v>199.17277641000001</v>
      </c>
      <c r="G11" s="91">
        <v>295.76669497999995</v>
      </c>
      <c r="H11" s="110">
        <v>394.98749454520004</v>
      </c>
      <c r="I11" s="61"/>
    </row>
    <row r="12" spans="1:9" ht="18.600000000000001" customHeight="1">
      <c r="A12" s="61"/>
      <c r="B12" s="52" t="s">
        <v>44</v>
      </c>
      <c r="C12" s="102">
        <v>86.464524429999997</v>
      </c>
      <c r="D12" s="102">
        <v>96.242212859999995</v>
      </c>
      <c r="E12" s="102">
        <v>123.96773223</v>
      </c>
      <c r="F12" s="91">
        <v>116.76291191</v>
      </c>
      <c r="G12" s="91">
        <v>186.24472222999998</v>
      </c>
      <c r="H12" s="110">
        <v>237.80804654520003</v>
      </c>
      <c r="I12" s="61"/>
    </row>
    <row r="13" spans="1:9" ht="18.600000000000001" customHeight="1">
      <c r="A13" s="61"/>
      <c r="B13" s="52" t="s">
        <v>52</v>
      </c>
      <c r="C13" s="102">
        <v>21.07169</v>
      </c>
      <c r="D13" s="102">
        <v>19.106148999999998</v>
      </c>
      <c r="E13" s="102">
        <v>12.141609000000001</v>
      </c>
      <c r="F13" s="91">
        <v>6.8316359999999996</v>
      </c>
      <c r="G13" s="91">
        <v>12.823319250000001</v>
      </c>
      <c r="H13" s="110">
        <v>19.325983000000001</v>
      </c>
      <c r="I13" s="61"/>
    </row>
    <row r="14" spans="1:9" ht="18.600000000000001" customHeight="1">
      <c r="A14" s="61"/>
      <c r="B14" s="52" t="s">
        <v>62</v>
      </c>
      <c r="C14" s="102">
        <v>43.044527000000002</v>
      </c>
      <c r="D14" s="102">
        <v>44.506264000000002</v>
      </c>
      <c r="E14" s="102">
        <v>12.527429</v>
      </c>
      <c r="F14" s="91">
        <v>6.1416580000000005</v>
      </c>
      <c r="G14" s="91">
        <v>11.537587</v>
      </c>
      <c r="H14" s="110">
        <v>22.432874999999999</v>
      </c>
      <c r="I14" s="61"/>
    </row>
    <row r="15" spans="1:9" ht="18.600000000000001" customHeight="1">
      <c r="A15" s="61"/>
      <c r="B15" s="52" t="s">
        <v>57</v>
      </c>
      <c r="C15" s="102">
        <v>8.5320435000000003</v>
      </c>
      <c r="D15" s="102">
        <v>7.969703</v>
      </c>
      <c r="E15" s="102">
        <v>6.5440595000000004</v>
      </c>
      <c r="F15" s="91">
        <v>5.014049</v>
      </c>
      <c r="G15" s="91">
        <v>4.9002400000000002</v>
      </c>
      <c r="H15" s="110">
        <v>9.0285895000000007</v>
      </c>
      <c r="I15" s="61"/>
    </row>
    <row r="16" spans="1:9" ht="18.600000000000001" customHeight="1">
      <c r="A16" s="61"/>
      <c r="B16" s="52" t="s">
        <v>225</v>
      </c>
      <c r="C16" s="102">
        <v>35.129268000000003</v>
      </c>
      <c r="D16" s="102">
        <v>31.681626300000001</v>
      </c>
      <c r="E16" s="102">
        <v>42.695187799999999</v>
      </c>
      <c r="F16" s="91">
        <v>57.173380499999993</v>
      </c>
      <c r="G16" s="91">
        <v>67.395106499999997</v>
      </c>
      <c r="H16" s="110">
        <v>88.864865499999993</v>
      </c>
      <c r="I16" s="61"/>
    </row>
    <row r="17" spans="1:9" ht="18.600000000000001" customHeight="1">
      <c r="A17" s="61"/>
      <c r="B17" s="52" t="s">
        <v>226</v>
      </c>
      <c r="C17" s="102">
        <v>0.53009499999999998</v>
      </c>
      <c r="D17" s="102">
        <v>0.94879999999999998</v>
      </c>
      <c r="E17" s="102">
        <v>0.70513000000000003</v>
      </c>
      <c r="F17" s="91">
        <v>1.1530550000000002</v>
      </c>
      <c r="G17" s="91">
        <v>2.0647450000000003</v>
      </c>
      <c r="H17" s="290">
        <v>0.29718</v>
      </c>
      <c r="I17" s="61"/>
    </row>
    <row r="18" spans="1:9" ht="18.600000000000001" customHeight="1">
      <c r="A18" s="61"/>
      <c r="B18" s="52" t="s">
        <v>227</v>
      </c>
      <c r="C18" s="102">
        <v>4.1521800000000004</v>
      </c>
      <c r="D18" s="102">
        <v>0.47473300000000002</v>
      </c>
      <c r="E18" s="102">
        <v>1.9770399999999999</v>
      </c>
      <c r="F18" s="91">
        <v>5.7887160000000009</v>
      </c>
      <c r="G18" s="91">
        <v>9.9808649999999997</v>
      </c>
      <c r="H18" s="110">
        <v>15.917954999999999</v>
      </c>
      <c r="I18" s="61"/>
    </row>
    <row r="19" spans="1:9" ht="18.600000000000001" customHeight="1">
      <c r="A19" s="61"/>
      <c r="B19" s="52" t="s">
        <v>228</v>
      </c>
      <c r="C19" s="290" t="s">
        <v>194</v>
      </c>
      <c r="D19" s="102">
        <v>0.59180999999999995</v>
      </c>
      <c r="E19" s="102">
        <v>0.31224000000000002</v>
      </c>
      <c r="F19" s="115">
        <v>0.30736999999999998</v>
      </c>
      <c r="G19" s="91">
        <v>0.82011000000000001</v>
      </c>
      <c r="H19" s="110">
        <v>1.3120000000000001</v>
      </c>
      <c r="I19" s="61"/>
    </row>
    <row r="20" spans="1:9" ht="18.600000000000001" customHeight="1">
      <c r="A20" s="61"/>
      <c r="B20" s="61"/>
      <c r="C20" s="68"/>
      <c r="D20" s="68"/>
      <c r="E20" s="68"/>
      <c r="F20" s="68"/>
      <c r="G20" s="68"/>
      <c r="H20" s="68"/>
      <c r="I20" s="61"/>
    </row>
    <row r="21" spans="1:9" ht="18.600000000000001" customHeight="1">
      <c r="A21" s="61"/>
      <c r="B21" s="160" t="s">
        <v>288</v>
      </c>
      <c r="C21" s="162">
        <v>2024</v>
      </c>
      <c r="D21" s="162">
        <v>2023</v>
      </c>
      <c r="E21" s="162">
        <v>2022</v>
      </c>
      <c r="F21" s="162">
        <v>2021</v>
      </c>
      <c r="G21" s="162">
        <v>2020</v>
      </c>
      <c r="H21" s="162">
        <v>2019</v>
      </c>
      <c r="I21" s="61"/>
    </row>
    <row r="22" spans="1:9" ht="18.600000000000001" customHeight="1">
      <c r="A22" s="61"/>
      <c r="B22" s="52" t="s">
        <v>224</v>
      </c>
      <c r="C22" s="97">
        <v>10.199999999999999</v>
      </c>
      <c r="D22" s="97">
        <v>9.6928631978657673</v>
      </c>
      <c r="E22" s="97">
        <v>9.3935461802339599</v>
      </c>
      <c r="F22" s="97">
        <v>9.113201428250326</v>
      </c>
      <c r="G22" s="97">
        <v>13.460488656613599</v>
      </c>
      <c r="H22" s="297">
        <v>19.020096720850638</v>
      </c>
      <c r="I22" s="61"/>
    </row>
    <row r="23" spans="1:9" ht="18.600000000000001" customHeight="1">
      <c r="A23" s="61"/>
      <c r="B23" s="52" t="s">
        <v>44</v>
      </c>
      <c r="C23" s="97">
        <v>8.8000000000000007</v>
      </c>
      <c r="D23" s="97">
        <v>9.8419292643470513</v>
      </c>
      <c r="E23" s="97">
        <v>11.912112841371499</v>
      </c>
      <c r="F23" s="97">
        <v>10.808966229534374</v>
      </c>
      <c r="G23" s="97">
        <v>16.900862259401194</v>
      </c>
      <c r="H23" s="297">
        <v>22.37006950076324</v>
      </c>
      <c r="I23" s="61"/>
    </row>
    <row r="24" spans="1:9" ht="18.600000000000001" customHeight="1">
      <c r="A24" s="61"/>
      <c r="B24" s="52" t="s">
        <v>52</v>
      </c>
      <c r="C24" s="97">
        <v>13.8</v>
      </c>
      <c r="D24" s="97">
        <v>12.38509228661604</v>
      </c>
      <c r="E24" s="97">
        <v>7.5744348204939902</v>
      </c>
      <c r="F24" s="97">
        <v>3.9666924081869643</v>
      </c>
      <c r="G24" s="97">
        <v>7.0617196690686646</v>
      </c>
      <c r="H24" s="297">
        <v>10.290345515555883</v>
      </c>
      <c r="I24" s="61"/>
    </row>
    <row r="25" spans="1:9" ht="18.600000000000001" customHeight="1">
      <c r="A25" s="61"/>
      <c r="B25" s="52" t="s">
        <v>62</v>
      </c>
      <c r="C25" s="97">
        <v>29.9</v>
      </c>
      <c r="D25" s="97">
        <v>30.790254859474977</v>
      </c>
      <c r="E25" s="97">
        <v>8.6811635968963099</v>
      </c>
      <c r="F25" s="97">
        <v>4.2131078717201165</v>
      </c>
      <c r="G25" s="97">
        <v>7.6980291983390847</v>
      </c>
      <c r="H25" s="297">
        <v>15.457318381969774</v>
      </c>
      <c r="I25" s="61"/>
    </row>
    <row r="26" spans="1:9" ht="18.600000000000001" customHeight="1">
      <c r="A26" s="61"/>
      <c r="B26" s="52" t="s">
        <v>57</v>
      </c>
      <c r="C26" s="97">
        <v>9.1999999999999993</v>
      </c>
      <c r="D26" s="97">
        <v>7.6352658065511578</v>
      </c>
      <c r="E26" s="97">
        <v>6.0773618440424002</v>
      </c>
      <c r="F26" s="97">
        <v>4.4559422350588758</v>
      </c>
      <c r="G26" s="97">
        <v>4.2556152197302808</v>
      </c>
      <c r="H26" s="297">
        <v>8.1620553861647025</v>
      </c>
      <c r="I26" s="61"/>
    </row>
    <row r="27" spans="1:9" ht="18.600000000000001" customHeight="1">
      <c r="A27" s="61"/>
      <c r="B27" s="52" t="s">
        <v>225</v>
      </c>
      <c r="C27" s="97">
        <v>16.100000000000001</v>
      </c>
      <c r="D27" s="97">
        <v>22.968239068718574</v>
      </c>
      <c r="E27" s="97">
        <v>31.413090209855199</v>
      </c>
      <c r="F27" s="97">
        <v>40.412355893267353</v>
      </c>
      <c r="G27" s="97">
        <v>47.425637411670827</v>
      </c>
      <c r="H27" s="297">
        <v>62.305261040925856</v>
      </c>
      <c r="I27" s="61"/>
    </row>
    <row r="28" spans="1:9" ht="18.600000000000001" customHeight="1">
      <c r="A28" s="61"/>
      <c r="B28" s="52" t="s">
        <v>226</v>
      </c>
      <c r="C28" s="97">
        <v>11.8</v>
      </c>
      <c r="D28" s="97">
        <v>30.790254859474977</v>
      </c>
      <c r="E28" s="97">
        <v>15.003713490108399</v>
      </c>
      <c r="F28" s="97">
        <v>25.066413043478263</v>
      </c>
      <c r="G28" s="97">
        <v>41.840889309680428</v>
      </c>
      <c r="H28" s="297">
        <v>5.3251005169442855</v>
      </c>
      <c r="I28" s="61"/>
    </row>
    <row r="29" spans="1:9" ht="18.600000000000001" customHeight="1">
      <c r="A29" s="61"/>
      <c r="B29" s="52" t="s">
        <v>227</v>
      </c>
      <c r="C29" s="97">
        <v>0.9</v>
      </c>
      <c r="D29" s="97">
        <v>0.1139693789116896</v>
      </c>
      <c r="E29" s="97">
        <v>0.48724204871662202</v>
      </c>
      <c r="F29" s="97">
        <v>1.4920332495650497</v>
      </c>
      <c r="G29" s="97">
        <v>2.663450868158928</v>
      </c>
      <c r="H29" s="297">
        <v>5.032509865533962</v>
      </c>
      <c r="I29" s="61"/>
    </row>
    <row r="30" spans="1:9" ht="18.600000000000001" customHeight="1">
      <c r="A30" s="61"/>
      <c r="B30" s="52" t="s">
        <v>228</v>
      </c>
      <c r="C30" s="297" t="s">
        <v>194</v>
      </c>
      <c r="D30" s="97">
        <v>0.42571816365119763</v>
      </c>
      <c r="E30" s="97">
        <v>0.227766256519183</v>
      </c>
      <c r="F30" s="97">
        <v>0.21841890211405224</v>
      </c>
      <c r="G30" s="97">
        <v>0.646153478539784</v>
      </c>
      <c r="H30" s="297">
        <v>1.2429111653849452</v>
      </c>
      <c r="I30" s="61"/>
    </row>
    <row r="31" spans="1:9" ht="18">
      <c r="A31" s="61"/>
      <c r="B31" s="61"/>
      <c r="C31" s="68"/>
      <c r="D31" s="68"/>
      <c r="E31" s="68"/>
      <c r="F31" s="68"/>
      <c r="G31" s="68"/>
      <c r="H31" s="68"/>
      <c r="I31" s="61"/>
    </row>
    <row r="32" spans="1:9" ht="18">
      <c r="A32" s="61"/>
      <c r="B32" s="61"/>
      <c r="C32" s="68"/>
      <c r="D32" s="68"/>
      <c r="E32" s="68"/>
      <c r="F32" s="68"/>
      <c r="G32" s="68"/>
      <c r="H32" s="68"/>
      <c r="I32" s="61"/>
    </row>
    <row r="33" spans="1:9" ht="18">
      <c r="A33" s="61"/>
      <c r="B33" s="61"/>
      <c r="C33" s="68"/>
      <c r="D33" s="68"/>
      <c r="E33" s="68"/>
      <c r="F33" s="68"/>
      <c r="G33" s="68"/>
      <c r="H33" s="68"/>
      <c r="I33" s="61"/>
    </row>
  </sheetData>
  <sheetProtection algorithmName="SHA-512" hashValue="/SDO45rpFKAG3pw+MkaKRncMIdmM8dUyOewPWoDwXDInWqzmB2TXKmJdJ6/XKOfwlYvjjc0htoJ2zkRdXZpOlA==" saltValue="c7MR5rmptgMqRWBgSLOOBg==" spinCount="100000" sheet="1" objects="1" scenarios="1"/>
  <mergeCells count="3">
    <mergeCell ref="B4:H4"/>
    <mergeCell ref="B6:H6"/>
    <mergeCell ref="B8:H8"/>
  </mergeCells>
  <pageMargins left="0.7" right="0.7" top="0.75" bottom="0.75" header="0.3" footer="0.3"/>
  <pageSetup scale="4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5"/>
    <pageSetUpPr fitToPage="1"/>
  </sheetPr>
  <dimension ref="A1:R60"/>
  <sheetViews>
    <sheetView showGridLines="0" zoomScaleNormal="100" workbookViewId="0"/>
    <sheetView workbookViewId="1"/>
  </sheetViews>
  <sheetFormatPr defaultColWidth="9.44140625" defaultRowHeight="13.8"/>
  <cols>
    <col min="1" max="1" width="4.44140625" style="2" customWidth="1"/>
    <col min="2" max="2" width="55.5546875" style="2" customWidth="1"/>
    <col min="3" max="5" width="20.5546875" style="27" customWidth="1"/>
    <col min="6" max="6" width="32.109375" style="27" customWidth="1"/>
    <col min="7" max="7" width="29.44140625" style="27" bestFit="1" customWidth="1"/>
    <col min="8" max="8" width="29.44140625" style="27" customWidth="1"/>
    <col min="9" max="9" width="107.33203125" style="2" customWidth="1"/>
    <col min="10" max="10" width="18.44140625" style="2" customWidth="1"/>
    <col min="11" max="11" width="17" style="2" customWidth="1"/>
    <col min="12" max="13" width="13.44140625" style="2" bestFit="1" customWidth="1"/>
    <col min="14" max="14" width="17.44140625" style="2" bestFit="1" customWidth="1"/>
    <col min="15" max="16" width="13.44140625" style="2" bestFit="1" customWidth="1"/>
    <col min="17" max="17" width="50.5546875" style="41" customWidth="1"/>
    <col min="18" max="16384" width="9.44140625" style="2"/>
  </cols>
  <sheetData>
    <row r="1" spans="1:18" ht="14.4" customHeight="1">
      <c r="Q1" s="30"/>
    </row>
    <row r="2" spans="1:18" ht="14.4" customHeight="1">
      <c r="Q2" s="30"/>
    </row>
    <row r="3" spans="1:18" ht="14.4" customHeight="1">
      <c r="Q3" s="30"/>
    </row>
    <row r="4" spans="1:18" s="9" customFormat="1" ht="33" customHeight="1">
      <c r="B4" s="451" t="s">
        <v>289</v>
      </c>
      <c r="C4" s="451"/>
      <c r="D4" s="451"/>
      <c r="E4" s="451"/>
      <c r="F4" s="451"/>
      <c r="G4" s="451"/>
      <c r="H4" s="174"/>
      <c r="I4" s="32"/>
      <c r="J4" s="32"/>
      <c r="K4" s="32"/>
      <c r="L4" s="32"/>
      <c r="M4" s="32"/>
      <c r="N4" s="32"/>
      <c r="O4" s="32"/>
      <c r="P4" s="32"/>
      <c r="Q4" s="32"/>
    </row>
    <row r="5" spans="1:18" ht="18.899999999999999" customHeight="1">
      <c r="A5" s="61"/>
      <c r="B5" s="61"/>
      <c r="C5" s="68"/>
      <c r="D5" s="68"/>
      <c r="E5" s="68"/>
      <c r="F5" s="68"/>
      <c r="G5" s="68"/>
      <c r="H5" s="68"/>
      <c r="I5" s="61"/>
      <c r="Q5" s="30"/>
    </row>
    <row r="6" spans="1:18" ht="18.899999999999999" customHeight="1">
      <c r="A6" s="61"/>
      <c r="B6" s="513" t="s">
        <v>290</v>
      </c>
      <c r="C6" s="513"/>
      <c r="D6" s="513"/>
      <c r="E6" s="513"/>
      <c r="F6" s="513"/>
      <c r="G6" s="513"/>
      <c r="H6" s="513"/>
      <c r="I6" s="61"/>
      <c r="J6" s="61"/>
      <c r="K6" s="61"/>
      <c r="L6" s="61"/>
      <c r="M6" s="61"/>
      <c r="N6" s="61"/>
      <c r="O6" s="61"/>
      <c r="P6" s="61"/>
      <c r="Q6" s="83"/>
      <c r="R6" s="61"/>
    </row>
    <row r="7" spans="1:18" ht="18.899999999999999" customHeight="1">
      <c r="A7" s="61"/>
      <c r="B7" s="84"/>
      <c r="C7" s="84"/>
      <c r="D7" s="84"/>
      <c r="E7" s="84"/>
      <c r="F7" s="84"/>
      <c r="G7" s="84"/>
      <c r="H7" s="84"/>
      <c r="I7" s="61"/>
      <c r="J7" s="61"/>
      <c r="K7" s="61"/>
      <c r="L7" s="61"/>
      <c r="M7" s="61"/>
      <c r="N7" s="61"/>
      <c r="O7" s="61"/>
      <c r="P7" s="61"/>
      <c r="Q7" s="83"/>
      <c r="R7" s="61"/>
    </row>
    <row r="8" spans="1:18" ht="18.899999999999999" customHeight="1">
      <c r="A8" s="61"/>
      <c r="B8" s="501" t="s">
        <v>247</v>
      </c>
      <c r="C8" s="501"/>
      <c r="D8" s="501"/>
      <c r="E8" s="501"/>
      <c r="F8" s="501"/>
      <c r="G8" s="501"/>
      <c r="H8" s="501"/>
      <c r="I8" s="427"/>
      <c r="J8" s="61"/>
      <c r="K8" s="61"/>
      <c r="L8" s="61"/>
      <c r="M8" s="61"/>
      <c r="N8" s="61"/>
      <c r="O8" s="61"/>
      <c r="P8" s="61"/>
      <c r="Q8" s="83"/>
      <c r="R8" s="61"/>
    </row>
    <row r="9" spans="1:18" ht="18.600000000000001" customHeight="1">
      <c r="A9" s="61"/>
      <c r="B9" s="61"/>
      <c r="C9" s="68"/>
      <c r="D9" s="68"/>
      <c r="E9" s="68"/>
      <c r="F9" s="68"/>
      <c r="G9" s="68"/>
      <c r="H9" s="68"/>
      <c r="I9" s="61"/>
      <c r="J9" s="61"/>
      <c r="K9" s="61"/>
      <c r="L9" s="61"/>
      <c r="M9" s="61"/>
      <c r="N9" s="61"/>
      <c r="O9" s="61"/>
      <c r="P9" s="61"/>
      <c r="Q9" s="83"/>
      <c r="R9" s="61"/>
    </row>
    <row r="10" spans="1:18" ht="18.600000000000001" customHeight="1">
      <c r="A10" s="61"/>
      <c r="B10" s="160" t="s">
        <v>291</v>
      </c>
      <c r="C10" s="164">
        <v>2024</v>
      </c>
      <c r="D10" s="164">
        <v>2023</v>
      </c>
      <c r="E10" s="164">
        <v>2022</v>
      </c>
      <c r="F10" s="162">
        <v>2021</v>
      </c>
      <c r="G10" s="164">
        <v>2020</v>
      </c>
      <c r="H10" s="162">
        <v>2019</v>
      </c>
      <c r="I10" s="76"/>
      <c r="J10" s="61"/>
      <c r="K10" s="61"/>
      <c r="L10" s="61"/>
      <c r="M10" s="61"/>
      <c r="N10" s="61"/>
      <c r="O10" s="61"/>
      <c r="P10" s="61"/>
      <c r="Q10" s="83"/>
      <c r="R10" s="61"/>
    </row>
    <row r="11" spans="1:18" ht="18.600000000000001" customHeight="1">
      <c r="A11" s="61"/>
      <c r="B11" s="52" t="s">
        <v>224</v>
      </c>
      <c r="C11" s="123">
        <v>10875.786938015608</v>
      </c>
      <c r="D11" s="361">
        <v>11185.266678115688</v>
      </c>
      <c r="E11" s="361">
        <v>9317.2156289313189</v>
      </c>
      <c r="F11" s="361">
        <v>7342.0818870381481</v>
      </c>
      <c r="G11" s="361">
        <v>12178.828415705239</v>
      </c>
      <c r="H11" s="361">
        <v>22735.551535233793</v>
      </c>
      <c r="I11" s="116"/>
      <c r="J11" s="61"/>
      <c r="K11" s="61"/>
      <c r="L11" s="61"/>
      <c r="M11" s="61"/>
      <c r="N11" s="61"/>
      <c r="O11" s="61"/>
      <c r="P11" s="61"/>
      <c r="Q11" s="83"/>
      <c r="R11" s="61"/>
    </row>
    <row r="12" spans="1:18" ht="18.600000000000001" customHeight="1">
      <c r="A12" s="61"/>
      <c r="B12" s="52" t="s">
        <v>44</v>
      </c>
      <c r="C12" s="123">
        <v>6033.0659220223315</v>
      </c>
      <c r="D12" s="361">
        <v>6005.9430700166695</v>
      </c>
      <c r="E12" s="361">
        <v>4939.9115200806727</v>
      </c>
      <c r="F12" s="361">
        <v>4133.1638726124002</v>
      </c>
      <c r="G12" s="361">
        <v>7312.8652369766205</v>
      </c>
      <c r="H12" s="361">
        <v>13032.967442632333</v>
      </c>
      <c r="I12" s="116"/>
      <c r="J12" s="61"/>
      <c r="K12" s="61"/>
      <c r="L12" s="61"/>
      <c r="M12" s="61"/>
      <c r="N12" s="61"/>
      <c r="O12" s="61"/>
      <c r="P12" s="61"/>
      <c r="Q12" s="83"/>
      <c r="R12" s="61"/>
    </row>
    <row r="13" spans="1:18" ht="18.600000000000001" customHeight="1">
      <c r="A13" s="61"/>
      <c r="B13" s="52" t="s">
        <v>52</v>
      </c>
      <c r="C13" s="123">
        <v>973.911919813547</v>
      </c>
      <c r="D13" s="361">
        <v>1023.3653440228459</v>
      </c>
      <c r="E13" s="361">
        <v>767.88630533077719</v>
      </c>
      <c r="F13" s="361">
        <v>533.71943170420002</v>
      </c>
      <c r="G13" s="361">
        <v>1093.7510958123862</v>
      </c>
      <c r="H13" s="361">
        <v>2452.7199964720667</v>
      </c>
      <c r="I13" s="116"/>
      <c r="J13" s="61"/>
      <c r="K13" s="61"/>
      <c r="L13" s="61"/>
      <c r="M13" s="61"/>
      <c r="N13" s="61"/>
      <c r="O13" s="61"/>
      <c r="P13" s="61"/>
      <c r="Q13" s="83"/>
      <c r="R13" s="61"/>
    </row>
    <row r="14" spans="1:18" ht="18.600000000000001" customHeight="1">
      <c r="A14" s="61"/>
      <c r="B14" s="52" t="s">
        <v>62</v>
      </c>
      <c r="C14" s="123">
        <v>829.69771830641685</v>
      </c>
      <c r="D14" s="361">
        <v>834.15477927527809</v>
      </c>
      <c r="E14" s="361">
        <v>516.15329726293601</v>
      </c>
      <c r="F14" s="361">
        <v>313.81268180359996</v>
      </c>
      <c r="G14" s="361">
        <v>805.270709856645</v>
      </c>
      <c r="H14" s="361">
        <v>1656.2458639837464</v>
      </c>
      <c r="I14" s="116"/>
      <c r="J14" s="61"/>
      <c r="K14" s="61"/>
      <c r="L14" s="61"/>
      <c r="M14" s="61"/>
      <c r="N14" s="61"/>
      <c r="O14" s="61"/>
      <c r="P14" s="61"/>
      <c r="Q14" s="83"/>
      <c r="R14" s="61"/>
    </row>
    <row r="15" spans="1:18" ht="18.600000000000001" customHeight="1">
      <c r="A15" s="61"/>
      <c r="B15" s="52" t="s">
        <v>57</v>
      </c>
      <c r="C15" s="123">
        <v>728.18447368088789</v>
      </c>
      <c r="D15" s="361">
        <v>707.31971613520432</v>
      </c>
      <c r="E15" s="361">
        <v>646.46065913425844</v>
      </c>
      <c r="F15" s="361">
        <v>58.240325427499997</v>
      </c>
      <c r="G15" s="361">
        <v>736.305626779416</v>
      </c>
      <c r="H15" s="361">
        <v>2036.0135024114966</v>
      </c>
      <c r="I15" s="116"/>
      <c r="J15" s="61"/>
      <c r="K15" s="61"/>
      <c r="L15" s="61"/>
      <c r="M15" s="61"/>
      <c r="N15" s="119"/>
      <c r="O15" s="85"/>
      <c r="P15" s="119"/>
      <c r="Q15" s="124"/>
      <c r="R15" s="61"/>
    </row>
    <row r="16" spans="1:18" ht="18.600000000000001" customHeight="1">
      <c r="A16" s="61"/>
      <c r="B16" s="52" t="s">
        <v>225</v>
      </c>
      <c r="C16" s="123">
        <v>993.36503209706996</v>
      </c>
      <c r="D16" s="361">
        <v>956.66105817728203</v>
      </c>
      <c r="E16" s="361">
        <v>1012.963814822562</v>
      </c>
      <c r="F16" s="361">
        <v>1256.6320125327211</v>
      </c>
      <c r="G16" s="361">
        <v>1251.2719799307883</v>
      </c>
      <c r="H16" s="361">
        <v>1190.9714429219505</v>
      </c>
      <c r="I16" s="116"/>
      <c r="J16" s="61"/>
      <c r="K16" s="61"/>
      <c r="L16" s="61"/>
      <c r="M16" s="61"/>
      <c r="N16" s="119"/>
      <c r="O16" s="85"/>
      <c r="P16" s="119"/>
      <c r="Q16" s="124"/>
      <c r="R16" s="61"/>
    </row>
    <row r="17" spans="1:18" ht="18.600000000000001" customHeight="1">
      <c r="A17" s="61"/>
      <c r="B17" s="52" t="s">
        <v>226</v>
      </c>
      <c r="C17" s="123">
        <v>28.447428368600001</v>
      </c>
      <c r="D17" s="361">
        <v>28.659087882319998</v>
      </c>
      <c r="E17" s="361">
        <v>29.2600610587725</v>
      </c>
      <c r="F17" s="361">
        <v>25.8848418846</v>
      </c>
      <c r="G17" s="361">
        <v>24.215658258856003</v>
      </c>
      <c r="H17" s="361">
        <v>25.176647099300002</v>
      </c>
      <c r="I17" s="116"/>
      <c r="J17" s="61"/>
      <c r="K17" s="61"/>
      <c r="L17" s="61"/>
      <c r="M17" s="61"/>
      <c r="N17" s="119"/>
      <c r="O17" s="85"/>
      <c r="P17" s="119"/>
      <c r="Q17" s="124"/>
      <c r="R17" s="61"/>
    </row>
    <row r="18" spans="1:18" ht="18.600000000000001" customHeight="1">
      <c r="A18" s="61"/>
      <c r="B18" s="52" t="s">
        <v>227</v>
      </c>
      <c r="C18" s="123">
        <v>1000.9156835090399</v>
      </c>
      <c r="D18" s="361">
        <v>1033.604330421</v>
      </c>
      <c r="E18" s="361">
        <v>763.63241311644367</v>
      </c>
      <c r="F18" s="361">
        <v>474.11848940149997</v>
      </c>
      <c r="G18" s="361">
        <v>318.86927639276001</v>
      </c>
      <c r="H18" s="361">
        <v>1414.9548898595999</v>
      </c>
      <c r="I18" s="117"/>
      <c r="J18" s="61"/>
      <c r="K18" s="61"/>
      <c r="L18" s="61"/>
      <c r="M18" s="61"/>
      <c r="N18" s="61"/>
      <c r="O18" s="61"/>
      <c r="P18" s="61"/>
      <c r="Q18" s="83"/>
      <c r="R18" s="61"/>
    </row>
    <row r="19" spans="1:18" ht="18.600000000000001" customHeight="1">
      <c r="A19" s="61"/>
      <c r="B19" s="52" t="s">
        <v>228</v>
      </c>
      <c r="C19" s="123" t="s">
        <v>194</v>
      </c>
      <c r="D19" s="361">
        <v>345.42574615479998</v>
      </c>
      <c r="E19" s="361">
        <v>511.23520845899998</v>
      </c>
      <c r="F19" s="361">
        <v>473.01378402</v>
      </c>
      <c r="G19" s="361">
        <v>510.12535305400002</v>
      </c>
      <c r="H19" s="361">
        <v>393.81716696000001</v>
      </c>
      <c r="I19" s="117"/>
      <c r="J19" s="61"/>
      <c r="K19" s="61"/>
      <c r="L19" s="61"/>
      <c r="M19" s="61"/>
      <c r="N19" s="61"/>
      <c r="O19" s="61"/>
      <c r="P19" s="61"/>
      <c r="Q19" s="83"/>
      <c r="R19" s="61"/>
    </row>
    <row r="20" spans="1:18" ht="18.600000000000001" customHeight="1">
      <c r="A20" s="61"/>
      <c r="B20" s="52" t="s">
        <v>292</v>
      </c>
      <c r="C20" s="123">
        <v>288.19876021771648</v>
      </c>
      <c r="D20" s="361">
        <v>250.13354603028725</v>
      </c>
      <c r="E20" s="361">
        <v>129.71234966589617</v>
      </c>
      <c r="F20" s="361">
        <v>73.496447651626937</v>
      </c>
      <c r="G20" s="361">
        <v>126.15347864376767</v>
      </c>
      <c r="H20" s="361">
        <v>532.6845828933001</v>
      </c>
      <c r="I20" s="116"/>
      <c r="J20" s="61"/>
      <c r="K20" s="61"/>
      <c r="L20" s="61"/>
      <c r="M20" s="61"/>
      <c r="N20" s="61"/>
      <c r="O20" s="61"/>
      <c r="P20" s="61"/>
      <c r="Q20" s="83"/>
      <c r="R20" s="61"/>
    </row>
    <row r="21" spans="1:18" ht="18.600000000000001" customHeight="1">
      <c r="A21" s="61"/>
      <c r="B21" s="509" t="s">
        <v>293</v>
      </c>
      <c r="C21" s="509"/>
      <c r="D21" s="509"/>
      <c r="E21" s="509"/>
      <c r="F21" s="509"/>
      <c r="G21" s="509"/>
      <c r="H21" s="509"/>
      <c r="I21" s="116"/>
      <c r="J21" s="61"/>
      <c r="K21" s="61"/>
      <c r="L21" s="61"/>
      <c r="M21" s="61"/>
      <c r="N21" s="61"/>
      <c r="O21" s="61"/>
      <c r="P21" s="61"/>
      <c r="Q21" s="83"/>
      <c r="R21" s="61"/>
    </row>
    <row r="22" spans="1:18" ht="18.600000000000001" customHeight="1">
      <c r="A22" s="61"/>
      <c r="B22" s="78"/>
      <c r="C22" s="72"/>
      <c r="D22" s="72"/>
      <c r="E22" s="72"/>
      <c r="F22" s="72"/>
      <c r="G22" s="87"/>
      <c r="H22" s="287"/>
      <c r="I22" s="119"/>
      <c r="J22" s="119"/>
      <c r="K22" s="119"/>
      <c r="L22" s="119"/>
      <c r="M22" s="119"/>
      <c r="N22" s="61"/>
      <c r="O22" s="61"/>
      <c r="P22" s="61"/>
      <c r="Q22" s="83"/>
      <c r="R22" s="61"/>
    </row>
    <row r="23" spans="1:18" ht="18.600000000000001" customHeight="1">
      <c r="A23" s="61"/>
      <c r="B23" s="163" t="s">
        <v>294</v>
      </c>
      <c r="C23" s="164">
        <v>2024</v>
      </c>
      <c r="D23" s="164">
        <v>2023</v>
      </c>
      <c r="E23" s="164">
        <v>2022</v>
      </c>
      <c r="F23" s="162">
        <v>2021</v>
      </c>
      <c r="G23" s="164">
        <v>2020</v>
      </c>
      <c r="H23" s="162">
        <v>2019</v>
      </c>
      <c r="I23" s="76"/>
      <c r="J23" s="61"/>
      <c r="K23" s="61"/>
      <c r="L23" s="61"/>
      <c r="M23" s="61"/>
      <c r="N23" s="61"/>
      <c r="O23" s="61"/>
      <c r="P23" s="61"/>
      <c r="Q23" s="83"/>
      <c r="R23" s="61"/>
    </row>
    <row r="24" spans="1:18" ht="18.600000000000001" customHeight="1">
      <c r="A24" s="61"/>
      <c r="B24" s="52" t="s">
        <v>224</v>
      </c>
      <c r="C24" s="123">
        <v>10875.786938015608</v>
      </c>
      <c r="D24" s="91">
        <v>9292.2782454786102</v>
      </c>
      <c r="E24" s="91">
        <v>6979.1635678468592</v>
      </c>
      <c r="F24" s="123">
        <v>4733.3543818849248</v>
      </c>
      <c r="G24" s="123">
        <v>7870.7536579869757</v>
      </c>
      <c r="H24" s="298">
        <f>SUM(H25:H33)</f>
        <v>15229.997737773208</v>
      </c>
      <c r="I24" s="116"/>
      <c r="K24" s="61"/>
      <c r="L24" s="61"/>
      <c r="M24" s="61"/>
      <c r="N24" s="61"/>
      <c r="O24" s="61"/>
      <c r="P24" s="61"/>
      <c r="Q24" s="83"/>
      <c r="R24" s="61"/>
    </row>
    <row r="25" spans="1:18" ht="18.600000000000001" customHeight="1">
      <c r="A25" s="61"/>
      <c r="B25" s="52" t="s">
        <v>44</v>
      </c>
      <c r="C25" s="123">
        <v>6033.0659220223315</v>
      </c>
      <c r="D25" s="91">
        <v>5067.0968075256696</v>
      </c>
      <c r="E25" s="91">
        <v>3162.63303828772</v>
      </c>
      <c r="F25" s="123">
        <v>2759.4731670668998</v>
      </c>
      <c r="G25" s="123">
        <v>4557.3737096243995</v>
      </c>
      <c r="H25" s="298">
        <v>8041.3383344879994</v>
      </c>
      <c r="I25" s="116"/>
      <c r="J25" s="61"/>
      <c r="L25" s="61"/>
      <c r="M25" s="61"/>
      <c r="N25" s="61"/>
      <c r="O25" s="61"/>
      <c r="P25" s="61"/>
      <c r="Q25" s="83"/>
      <c r="R25" s="61"/>
    </row>
    <row r="26" spans="1:18" ht="18.600000000000001" customHeight="1">
      <c r="A26" s="61"/>
      <c r="B26" s="52" t="s">
        <v>52</v>
      </c>
      <c r="C26" s="123">
        <v>973.911919813547</v>
      </c>
      <c r="D26" s="91">
        <v>828.70451022054601</v>
      </c>
      <c r="E26" s="91">
        <v>563.25666796057646</v>
      </c>
      <c r="F26" s="123">
        <v>484.31169776940004</v>
      </c>
      <c r="G26" s="123">
        <v>948.15904263269988</v>
      </c>
      <c r="H26" s="298">
        <v>2051.8522061935</v>
      </c>
      <c r="I26" s="116"/>
      <c r="J26" s="61"/>
      <c r="K26" s="61"/>
      <c r="L26" s="61"/>
      <c r="M26" s="61"/>
      <c r="N26" s="61"/>
      <c r="O26" s="61"/>
      <c r="P26" s="61"/>
      <c r="Q26" s="83"/>
      <c r="R26" s="61"/>
    </row>
    <row r="27" spans="1:18" ht="18.600000000000001" customHeight="1">
      <c r="A27" s="61"/>
      <c r="B27" s="52" t="s">
        <v>62</v>
      </c>
      <c r="C27" s="123">
        <v>829.69771830641685</v>
      </c>
      <c r="D27" s="91">
        <v>652.79064978957797</v>
      </c>
      <c r="E27" s="91">
        <v>434.12586164053602</v>
      </c>
      <c r="F27" s="123">
        <v>333.81137550829999</v>
      </c>
      <c r="G27" s="123">
        <v>578.35925095699997</v>
      </c>
      <c r="H27" s="298">
        <v>1203.5557063981</v>
      </c>
      <c r="I27" s="116"/>
      <c r="J27" s="61"/>
      <c r="K27" s="61"/>
      <c r="L27" s="61"/>
      <c r="M27" s="61"/>
      <c r="N27" s="61"/>
      <c r="O27" s="61"/>
      <c r="P27" s="61"/>
      <c r="Q27" s="83"/>
      <c r="R27" s="61"/>
    </row>
    <row r="28" spans="1:18" ht="18.600000000000001" customHeight="1">
      <c r="A28" s="61"/>
      <c r="B28" s="52" t="s">
        <v>57</v>
      </c>
      <c r="C28" s="123">
        <v>728.18447368088789</v>
      </c>
      <c r="D28" s="91">
        <v>461.29292206800397</v>
      </c>
      <c r="E28" s="91">
        <v>406.68190945705845</v>
      </c>
      <c r="F28" s="123">
        <v>92.485803290499987</v>
      </c>
      <c r="G28" s="123">
        <v>424.11321837599996</v>
      </c>
      <c r="H28" s="298">
        <v>1261.5987292446</v>
      </c>
      <c r="I28" s="116"/>
      <c r="J28" s="61"/>
      <c r="K28" s="61"/>
      <c r="L28" s="61"/>
      <c r="M28" s="61"/>
      <c r="N28" s="61"/>
      <c r="O28" s="61"/>
      <c r="P28" s="61"/>
      <c r="Q28" s="118"/>
      <c r="R28" s="61"/>
    </row>
    <row r="29" spans="1:18" ht="18.600000000000001" customHeight="1">
      <c r="A29" s="61"/>
      <c r="B29" s="52" t="s">
        <v>225</v>
      </c>
      <c r="C29" s="123">
        <v>993.36503209706996</v>
      </c>
      <c r="D29" s="91">
        <v>912.914604550082</v>
      </c>
      <c r="E29" s="91">
        <v>1000.871342001162</v>
      </c>
      <c r="F29" s="123">
        <v>607.40946368139998</v>
      </c>
      <c r="G29" s="123">
        <v>819.71334577609991</v>
      </c>
      <c r="H29" s="298">
        <v>893.39137491450003</v>
      </c>
      <c r="I29" s="116"/>
      <c r="J29" s="61"/>
      <c r="K29" s="61"/>
      <c r="L29" s="61"/>
      <c r="M29" s="61"/>
      <c r="N29" s="61"/>
      <c r="O29" s="61"/>
      <c r="P29" s="61"/>
      <c r="Q29" s="118"/>
      <c r="R29" s="61"/>
    </row>
    <row r="30" spans="1:18" ht="18.600000000000001" customHeight="1">
      <c r="A30" s="61"/>
      <c r="B30" s="52" t="s">
        <v>226</v>
      </c>
      <c r="C30" s="123">
        <v>28.447428368600001</v>
      </c>
      <c r="D30" s="91">
        <v>27.51145103272</v>
      </c>
      <c r="E30" s="91">
        <v>27.230729256572499</v>
      </c>
      <c r="F30" s="123">
        <v>1.899077656</v>
      </c>
      <c r="G30" s="123">
        <v>6.8833935530000003</v>
      </c>
      <c r="H30" s="298">
        <v>10.1225784425</v>
      </c>
      <c r="I30" s="116"/>
      <c r="J30" s="61"/>
      <c r="K30" s="61"/>
      <c r="L30" s="61"/>
      <c r="M30" s="61"/>
      <c r="N30" s="61"/>
      <c r="O30" s="61"/>
      <c r="P30" s="61"/>
      <c r="Q30" s="118"/>
      <c r="R30" s="61"/>
    </row>
    <row r="31" spans="1:18" ht="18.600000000000001" customHeight="1">
      <c r="A31" s="61"/>
      <c r="B31" s="52" t="s">
        <v>227</v>
      </c>
      <c r="C31" s="123">
        <v>1000.9156835090399</v>
      </c>
      <c r="D31" s="91">
        <v>786.43389214779995</v>
      </c>
      <c r="E31" s="91">
        <v>773.98374647944001</v>
      </c>
      <c r="F31" s="123">
        <v>348.27125087829995</v>
      </c>
      <c r="G31" s="123">
        <v>270.79676663060002</v>
      </c>
      <c r="H31" s="298">
        <v>1076.9770696548001</v>
      </c>
      <c r="I31" s="117"/>
      <c r="J31" s="61"/>
      <c r="K31" s="61"/>
      <c r="L31" s="61"/>
      <c r="M31" s="61"/>
      <c r="N31"/>
      <c r="O31"/>
      <c r="P31"/>
      <c r="Q31"/>
      <c r="R31"/>
    </row>
    <row r="32" spans="1:18" ht="18.600000000000001" customHeight="1">
      <c r="A32" s="61"/>
      <c r="B32" s="52" t="s">
        <v>228</v>
      </c>
      <c r="C32" s="123" t="s">
        <v>194</v>
      </c>
      <c r="D32" s="91">
        <v>345.42574615479998</v>
      </c>
      <c r="E32" s="91">
        <v>511.23520845899998</v>
      </c>
      <c r="F32" s="123">
        <v>58.310928019999999</v>
      </c>
      <c r="G32" s="123">
        <v>183.826177734</v>
      </c>
      <c r="H32" s="298">
        <v>329.57737715999997</v>
      </c>
      <c r="I32" s="117"/>
      <c r="J32" s="61"/>
      <c r="K32" s="61"/>
      <c r="L32" s="61"/>
      <c r="M32" s="61"/>
      <c r="N32"/>
      <c r="O32"/>
      <c r="P32"/>
      <c r="Q32"/>
      <c r="R32"/>
    </row>
    <row r="33" spans="1:18" ht="18.600000000000001" customHeight="1">
      <c r="A33" s="61"/>
      <c r="B33" s="52" t="s">
        <v>292</v>
      </c>
      <c r="C33" s="123">
        <v>288.19876021771648</v>
      </c>
      <c r="D33" s="91">
        <v>210.10766198941201</v>
      </c>
      <c r="E33" s="91">
        <v>99.145064304697357</v>
      </c>
      <c r="F33" s="123">
        <v>47</v>
      </c>
      <c r="G33" s="123">
        <v>81.532826254875658</v>
      </c>
      <c r="H33" s="298">
        <v>361.58436127720927</v>
      </c>
      <c r="I33" s="116"/>
      <c r="J33" s="61"/>
      <c r="K33" s="61"/>
      <c r="L33" s="61"/>
      <c r="M33" s="61"/>
      <c r="N33"/>
      <c r="O33"/>
      <c r="P33"/>
      <c r="Q33"/>
      <c r="R33"/>
    </row>
    <row r="34" spans="1:18" ht="18.600000000000001" customHeight="1">
      <c r="A34" s="61"/>
      <c r="B34" s="511" t="s">
        <v>295</v>
      </c>
      <c r="C34" s="511"/>
      <c r="D34" s="511"/>
      <c r="E34" s="511"/>
      <c r="F34" s="511"/>
      <c r="G34" s="511"/>
      <c r="H34" s="511"/>
      <c r="I34" s="116"/>
      <c r="J34" s="61"/>
      <c r="K34" s="61"/>
      <c r="L34" s="61"/>
      <c r="M34" s="61"/>
      <c r="N34"/>
      <c r="O34"/>
      <c r="P34"/>
      <c r="Q34"/>
      <c r="R34"/>
    </row>
    <row r="35" spans="1:18" ht="36" customHeight="1">
      <c r="A35" s="61"/>
      <c r="B35" s="515" t="s">
        <v>296</v>
      </c>
      <c r="C35" s="515"/>
      <c r="D35" s="515"/>
      <c r="E35" s="515"/>
      <c r="F35" s="515"/>
      <c r="G35" s="515"/>
      <c r="H35" s="515"/>
      <c r="I35" s="116"/>
      <c r="J35" s="61"/>
      <c r="K35" s="61"/>
      <c r="L35" s="61"/>
      <c r="M35" s="61"/>
      <c r="N35"/>
      <c r="O35"/>
      <c r="P35"/>
      <c r="Q35"/>
      <c r="R35"/>
    </row>
    <row r="36" spans="1:18" ht="18.600000000000001" customHeight="1">
      <c r="A36" s="61"/>
      <c r="B36" s="512" t="s">
        <v>297</v>
      </c>
      <c r="C36" s="512"/>
      <c r="D36" s="512"/>
      <c r="E36" s="512"/>
      <c r="F36" s="512"/>
      <c r="G36" s="512"/>
      <c r="H36" s="512"/>
      <c r="I36" s="116"/>
      <c r="J36" s="61"/>
      <c r="K36" s="61"/>
      <c r="L36" s="61"/>
      <c r="M36" s="61"/>
      <c r="N36"/>
      <c r="O36"/>
      <c r="P36"/>
      <c r="Q36"/>
      <c r="R36"/>
    </row>
    <row r="37" spans="1:18" ht="18.600000000000001" customHeight="1">
      <c r="A37" s="61"/>
      <c r="B37" s="78"/>
      <c r="C37" s="72"/>
      <c r="D37" s="72"/>
      <c r="E37" s="72"/>
      <c r="F37" s="68"/>
      <c r="G37" s="68"/>
      <c r="H37" s="68"/>
      <c r="I37" s="61"/>
      <c r="J37" s="61"/>
      <c r="K37" s="61"/>
      <c r="L37" s="61"/>
      <c r="M37" s="61"/>
      <c r="N37"/>
      <c r="O37"/>
      <c r="P37"/>
      <c r="Q37"/>
      <c r="R37"/>
    </row>
    <row r="38" spans="1:18" ht="18.600000000000001" customHeight="1">
      <c r="A38" s="61"/>
      <c r="B38" s="431" t="s">
        <v>298</v>
      </c>
      <c r="C38" s="431"/>
      <c r="D38" s="431"/>
      <c r="E38" s="431"/>
      <c r="F38" s="431"/>
      <c r="G38" s="431"/>
      <c r="H38" s="431"/>
      <c r="I38" s="431"/>
      <c r="J38"/>
      <c r="K38"/>
      <c r="L38"/>
      <c r="M38"/>
      <c r="N38"/>
      <c r="O38"/>
      <c r="P38"/>
      <c r="Q38"/>
      <c r="R38"/>
    </row>
    <row r="39" spans="1:18" ht="18.600000000000001" customHeight="1">
      <c r="A39" s="61"/>
      <c r="B39" s="415" t="s">
        <v>299</v>
      </c>
      <c r="C39" s="299" t="s">
        <v>300</v>
      </c>
      <c r="D39" s="299" t="s">
        <v>301</v>
      </c>
      <c r="E39" s="299" t="s">
        <v>302</v>
      </c>
      <c r="F39" s="299" t="s">
        <v>303</v>
      </c>
      <c r="G39" s="300" t="s">
        <v>304</v>
      </c>
      <c r="H39" s="301" t="s">
        <v>305</v>
      </c>
      <c r="I39" s="300" t="s">
        <v>306</v>
      </c>
      <c r="J39"/>
      <c r="K39"/>
      <c r="L39"/>
      <c r="M39"/>
      <c r="N39"/>
      <c r="O39"/>
      <c r="P39"/>
      <c r="Q39"/>
      <c r="R39"/>
    </row>
    <row r="40" spans="1:18" ht="18.600000000000001" customHeight="1">
      <c r="A40" s="61"/>
      <c r="B40" s="302" t="s">
        <v>307</v>
      </c>
      <c r="C40" s="197" t="s">
        <v>228</v>
      </c>
      <c r="D40" s="197" t="s">
        <v>308</v>
      </c>
      <c r="E40" s="240">
        <v>20000</v>
      </c>
      <c r="F40" s="197" t="s">
        <v>309</v>
      </c>
      <c r="G40" s="228">
        <v>2019</v>
      </c>
      <c r="H40" s="197" t="s">
        <v>310</v>
      </c>
      <c r="I40" s="262" t="s">
        <v>311</v>
      </c>
      <c r="J40" s="430"/>
      <c r="K40"/>
      <c r="L40"/>
      <c r="M40"/>
      <c r="N40"/>
      <c r="O40"/>
      <c r="P40"/>
      <c r="Q40"/>
      <c r="R40"/>
    </row>
    <row r="41" spans="1:18" ht="30.9" customHeight="1">
      <c r="A41" s="61"/>
      <c r="B41" s="303" t="s">
        <v>312</v>
      </c>
      <c r="C41" s="197" t="s">
        <v>228</v>
      </c>
      <c r="D41" s="197" t="s">
        <v>308</v>
      </c>
      <c r="E41" s="240">
        <v>30000</v>
      </c>
      <c r="F41" s="197" t="s">
        <v>309</v>
      </c>
      <c r="G41" s="228">
        <v>2020</v>
      </c>
      <c r="H41" s="197" t="s">
        <v>313</v>
      </c>
      <c r="I41" s="262" t="s">
        <v>311</v>
      </c>
      <c r="J41" s="430"/>
      <c r="K41"/>
      <c r="L41"/>
      <c r="M41"/>
      <c r="N41"/>
      <c r="O41"/>
      <c r="P41"/>
      <c r="Q41"/>
      <c r="R41"/>
    </row>
    <row r="42" spans="1:18" ht="18.600000000000001" customHeight="1">
      <c r="A42" s="61"/>
      <c r="B42" s="302" t="s">
        <v>314</v>
      </c>
      <c r="C42" s="197" t="s">
        <v>315</v>
      </c>
      <c r="D42" s="197" t="s">
        <v>316</v>
      </c>
      <c r="E42" s="240">
        <v>2341</v>
      </c>
      <c r="F42" s="197" t="s">
        <v>317</v>
      </c>
      <c r="G42" s="228">
        <v>2021</v>
      </c>
      <c r="H42" s="197" t="s">
        <v>318</v>
      </c>
      <c r="I42" s="302" t="s">
        <v>319</v>
      </c>
      <c r="J42" s="430"/>
      <c r="K42"/>
      <c r="L42"/>
      <c r="M42"/>
      <c r="N42"/>
      <c r="O42"/>
      <c r="P42"/>
      <c r="Q42"/>
      <c r="R42"/>
    </row>
    <row r="43" spans="1:18" ht="18.600000000000001" customHeight="1">
      <c r="A43" s="61"/>
      <c r="B43" s="302" t="s">
        <v>320</v>
      </c>
      <c r="C43" s="197" t="s">
        <v>321</v>
      </c>
      <c r="D43" s="197" t="s">
        <v>316</v>
      </c>
      <c r="E43" s="240">
        <v>6700</v>
      </c>
      <c r="F43" s="197" t="s">
        <v>322</v>
      </c>
      <c r="G43" s="228">
        <v>2022</v>
      </c>
      <c r="H43" s="197" t="s">
        <v>323</v>
      </c>
      <c r="I43" s="302" t="s">
        <v>324</v>
      </c>
      <c r="J43"/>
      <c r="K43"/>
      <c r="L43"/>
      <c r="M43"/>
      <c r="N43" s="81"/>
      <c r="O43" s="81"/>
      <c r="P43" s="81"/>
      <c r="Q43" s="81"/>
      <c r="R43" s="81"/>
    </row>
    <row r="44" spans="1:18" ht="18.600000000000001" customHeight="1">
      <c r="A44" s="61"/>
      <c r="B44" s="302" t="s">
        <v>325</v>
      </c>
      <c r="C44" s="197" t="s">
        <v>326</v>
      </c>
      <c r="D44" s="197" t="s">
        <v>327</v>
      </c>
      <c r="E44" s="240">
        <v>279</v>
      </c>
      <c r="F44" s="197" t="s">
        <v>322</v>
      </c>
      <c r="G44" s="228">
        <v>2022</v>
      </c>
      <c r="H44" s="197" t="s">
        <v>328</v>
      </c>
      <c r="I44" s="302" t="s">
        <v>329</v>
      </c>
      <c r="J44"/>
      <c r="K44"/>
      <c r="L44"/>
      <c r="M44"/>
      <c r="N44" s="81"/>
      <c r="O44" s="81"/>
      <c r="P44" s="81"/>
      <c r="Q44" s="81"/>
      <c r="R44" s="81"/>
    </row>
    <row r="45" spans="1:18" ht="18.600000000000001" customHeight="1">
      <c r="A45" s="61"/>
      <c r="B45" s="302" t="s">
        <v>330</v>
      </c>
      <c r="C45" s="197" t="s">
        <v>331</v>
      </c>
      <c r="D45" s="197" t="s">
        <v>332</v>
      </c>
      <c r="E45" s="240">
        <v>279</v>
      </c>
      <c r="F45" s="197" t="s">
        <v>333</v>
      </c>
      <c r="G45" s="228">
        <v>2022</v>
      </c>
      <c r="H45" s="197"/>
      <c r="I45" s="302" t="s">
        <v>334</v>
      </c>
      <c r="J45" s="430"/>
      <c r="K45"/>
      <c r="L45"/>
      <c r="M45"/>
      <c r="N45" s="81"/>
      <c r="O45" s="81"/>
      <c r="P45" s="81"/>
      <c r="Q45" s="81"/>
      <c r="R45" s="81"/>
    </row>
    <row r="46" spans="1:18" ht="18.600000000000001" customHeight="1">
      <c r="A46" s="61"/>
      <c r="B46" s="302" t="s">
        <v>320</v>
      </c>
      <c r="C46" s="197" t="s">
        <v>321</v>
      </c>
      <c r="D46" s="197" t="s">
        <v>316</v>
      </c>
      <c r="E46" s="240">
        <v>8947</v>
      </c>
      <c r="F46" s="197" t="s">
        <v>322</v>
      </c>
      <c r="G46" s="228">
        <v>2023</v>
      </c>
      <c r="H46" s="197" t="s">
        <v>335</v>
      </c>
      <c r="I46" s="302" t="s">
        <v>324</v>
      </c>
      <c r="J46" s="430"/>
      <c r="K46"/>
      <c r="L46"/>
      <c r="M46"/>
      <c r="N46" s="81"/>
      <c r="O46" s="81"/>
      <c r="P46" s="81"/>
      <c r="Q46" s="81"/>
      <c r="R46" s="81"/>
    </row>
    <row r="47" spans="1:18" ht="18.600000000000001" customHeight="1">
      <c r="A47" s="61"/>
      <c r="B47" s="302" t="s">
        <v>325</v>
      </c>
      <c r="C47" s="197" t="s">
        <v>326</v>
      </c>
      <c r="D47" s="197" t="s">
        <v>327</v>
      </c>
      <c r="E47" s="240">
        <v>345</v>
      </c>
      <c r="F47" s="197" t="s">
        <v>322</v>
      </c>
      <c r="G47" s="228">
        <v>2023</v>
      </c>
      <c r="H47" s="197" t="s">
        <v>336</v>
      </c>
      <c r="I47" s="302" t="s">
        <v>329</v>
      </c>
      <c r="J47" s="430"/>
      <c r="K47"/>
      <c r="L47"/>
      <c r="M47"/>
      <c r="N47" s="81"/>
      <c r="O47" s="81"/>
      <c r="P47" s="81"/>
      <c r="Q47" s="81"/>
      <c r="R47" s="81"/>
    </row>
    <row r="48" spans="1:18" ht="18.600000000000001" customHeight="1">
      <c r="A48" s="61"/>
      <c r="B48" s="302" t="s">
        <v>337</v>
      </c>
      <c r="C48" s="197" t="s">
        <v>338</v>
      </c>
      <c r="D48" s="197" t="s">
        <v>332</v>
      </c>
      <c r="E48" s="240">
        <v>300</v>
      </c>
      <c r="F48" s="197" t="s">
        <v>333</v>
      </c>
      <c r="G48" s="228">
        <v>2023</v>
      </c>
      <c r="H48" s="197" t="s">
        <v>339</v>
      </c>
      <c r="I48" s="302" t="s">
        <v>340</v>
      </c>
      <c r="J48" s="430"/>
      <c r="K48"/>
      <c r="L48"/>
      <c r="M48"/>
      <c r="N48" s="61"/>
      <c r="O48" s="61"/>
      <c r="P48" s="61"/>
      <c r="Q48" s="118"/>
      <c r="R48" s="61"/>
    </row>
    <row r="49" spans="1:13" ht="18.600000000000001" customHeight="1">
      <c r="A49" s="61"/>
      <c r="B49" s="302" t="s">
        <v>341</v>
      </c>
      <c r="C49" s="197" t="s">
        <v>331</v>
      </c>
      <c r="D49" s="197" t="s">
        <v>332</v>
      </c>
      <c r="E49" s="240">
        <v>45</v>
      </c>
      <c r="F49" s="197" t="s">
        <v>333</v>
      </c>
      <c r="G49" s="228">
        <v>2023</v>
      </c>
      <c r="H49" s="197" t="s">
        <v>342</v>
      </c>
      <c r="I49" s="302" t="s">
        <v>343</v>
      </c>
      <c r="J49" s="430"/>
      <c r="K49"/>
      <c r="L49"/>
      <c r="M49"/>
    </row>
    <row r="50" spans="1:13" ht="18.600000000000001" customHeight="1">
      <c r="A50" s="61"/>
      <c r="B50" s="302" t="s">
        <v>320</v>
      </c>
      <c r="C50" s="197" t="s">
        <v>321</v>
      </c>
      <c r="D50" s="197" t="s">
        <v>316</v>
      </c>
      <c r="E50" s="240">
        <v>10478</v>
      </c>
      <c r="F50" s="197" t="s">
        <v>322</v>
      </c>
      <c r="G50" s="228">
        <v>2024</v>
      </c>
      <c r="H50" s="197" t="s">
        <v>344</v>
      </c>
      <c r="I50" s="302" t="s">
        <v>324</v>
      </c>
      <c r="J50" s="430"/>
      <c r="K50"/>
      <c r="L50"/>
      <c r="M50"/>
    </row>
    <row r="51" spans="1:13" ht="18.600000000000001" customHeight="1">
      <c r="A51" s="61"/>
      <c r="B51" s="302" t="s">
        <v>325</v>
      </c>
      <c r="C51" s="197" t="s">
        <v>326</v>
      </c>
      <c r="D51" s="197" t="s">
        <v>327</v>
      </c>
      <c r="E51" s="240">
        <v>398</v>
      </c>
      <c r="F51" s="197" t="s">
        <v>322</v>
      </c>
      <c r="G51" s="228">
        <v>2024</v>
      </c>
      <c r="H51" s="197" t="s">
        <v>344</v>
      </c>
      <c r="I51" s="302" t="s">
        <v>329</v>
      </c>
      <c r="J51" s="430"/>
      <c r="K51"/>
      <c r="L51"/>
      <c r="M51"/>
    </row>
    <row r="52" spans="1:13" ht="57.6" customHeight="1">
      <c r="A52" s="61"/>
      <c r="B52" s="302" t="s">
        <v>345</v>
      </c>
      <c r="C52" s="216" t="s">
        <v>346</v>
      </c>
      <c r="D52" s="197" t="s">
        <v>332</v>
      </c>
      <c r="E52" s="240">
        <v>200</v>
      </c>
      <c r="F52" s="216" t="s">
        <v>347</v>
      </c>
      <c r="G52" s="228">
        <v>2024</v>
      </c>
      <c r="H52" s="197" t="s">
        <v>348</v>
      </c>
      <c r="I52" s="302" t="s">
        <v>349</v>
      </c>
      <c r="J52"/>
      <c r="K52"/>
      <c r="L52"/>
      <c r="M52"/>
    </row>
    <row r="53" spans="1:13" ht="37.5" customHeight="1">
      <c r="A53" s="61"/>
      <c r="B53" s="302" t="s">
        <v>350</v>
      </c>
      <c r="C53" s="216" t="s">
        <v>351</v>
      </c>
      <c r="D53" s="197" t="s">
        <v>332</v>
      </c>
      <c r="E53" s="355">
        <v>100</v>
      </c>
      <c r="F53" s="216" t="s">
        <v>347</v>
      </c>
      <c r="G53" s="228">
        <v>2024</v>
      </c>
      <c r="H53" s="197" t="s">
        <v>348</v>
      </c>
      <c r="I53" s="302" t="s">
        <v>352</v>
      </c>
      <c r="J53"/>
      <c r="K53"/>
      <c r="L53"/>
      <c r="M53"/>
    </row>
    <row r="54" spans="1:13" ht="33.6" customHeight="1">
      <c r="A54" s="61"/>
      <c r="B54" s="302" t="s">
        <v>353</v>
      </c>
      <c r="C54" s="197" t="s">
        <v>62</v>
      </c>
      <c r="D54" s="197" t="s">
        <v>332</v>
      </c>
      <c r="E54" s="240">
        <v>98</v>
      </c>
      <c r="F54" s="216" t="s">
        <v>347</v>
      </c>
      <c r="G54" s="228">
        <v>2024</v>
      </c>
      <c r="H54" s="197" t="s">
        <v>348</v>
      </c>
      <c r="I54" s="302" t="s">
        <v>354</v>
      </c>
      <c r="J54"/>
      <c r="K54"/>
      <c r="L54"/>
      <c r="M54"/>
    </row>
    <row r="55" spans="1:13" ht="18.600000000000001" customHeight="1">
      <c r="A55" s="61"/>
      <c r="B55" s="516" t="s">
        <v>355</v>
      </c>
      <c r="C55" s="516"/>
      <c r="D55" s="516"/>
      <c r="E55" s="516"/>
      <c r="F55" s="516"/>
      <c r="G55" s="516"/>
      <c r="H55" s="516"/>
      <c r="I55" s="516"/>
      <c r="J55"/>
      <c r="K55"/>
      <c r="L55"/>
      <c r="M55"/>
    </row>
    <row r="56" spans="1:13" ht="18.600000000000001" customHeight="1">
      <c r="A56" s="61"/>
      <c r="B56" s="514" t="s">
        <v>356</v>
      </c>
      <c r="C56" s="514"/>
      <c r="D56" s="514"/>
      <c r="E56" s="514"/>
      <c r="F56" s="514"/>
      <c r="G56" s="514"/>
      <c r="H56" s="514"/>
      <c r="I56" s="514"/>
      <c r="J56" s="85"/>
      <c r="K56" s="85"/>
      <c r="L56" s="85"/>
      <c r="M56" s="85"/>
    </row>
    <row r="57" spans="1:13" ht="36" customHeight="1">
      <c r="A57" s="61"/>
      <c r="B57" s="515" t="s">
        <v>357</v>
      </c>
      <c r="C57" s="515"/>
      <c r="D57" s="515"/>
      <c r="E57" s="515"/>
      <c r="F57" s="515"/>
      <c r="G57" s="515"/>
      <c r="H57" s="515"/>
      <c r="I57" s="515"/>
      <c r="J57" s="61"/>
      <c r="K57" s="61"/>
      <c r="L57" s="61"/>
      <c r="M57" s="61"/>
    </row>
    <row r="58" spans="1:13" ht="36" customHeight="1">
      <c r="A58" s="61"/>
      <c r="B58" s="515" t="s">
        <v>358</v>
      </c>
      <c r="C58" s="515"/>
      <c r="D58" s="515"/>
      <c r="E58" s="515"/>
      <c r="F58" s="515"/>
      <c r="G58" s="515"/>
      <c r="H58" s="515"/>
      <c r="I58" s="515"/>
      <c r="J58" s="175"/>
      <c r="K58" s="175"/>
      <c r="L58" s="175"/>
      <c r="M58" s="175"/>
    </row>
    <row r="59" spans="1:13" ht="18">
      <c r="A59" s="61"/>
      <c r="B59" s="61"/>
      <c r="C59" s="68"/>
      <c r="D59" s="68"/>
      <c r="E59" s="68"/>
      <c r="F59" s="68"/>
      <c r="G59" s="68"/>
      <c r="H59" s="68"/>
      <c r="I59" s="61"/>
    </row>
    <row r="60" spans="1:13" ht="16.5" customHeight="1"/>
  </sheetData>
  <sheetProtection algorithmName="SHA-512" hashValue="0rZOxo8OQgHLxvX+ODQ3VWhfPeo8iutt+R0heStx6IFehZzchQeW1YFp46CMEu2RPFNZfI4sY9A0HkcYoqXJpw==" saltValue="HJrsoKqHDfZFqq5gcxfUHg==" spinCount="100000" sheet="1" objects="1" scenarios="1"/>
  <mergeCells count="11">
    <mergeCell ref="B56:I56"/>
    <mergeCell ref="B57:I57"/>
    <mergeCell ref="B58:I58"/>
    <mergeCell ref="B4:G4"/>
    <mergeCell ref="B35:H35"/>
    <mergeCell ref="B8:H8"/>
    <mergeCell ref="B21:H21"/>
    <mergeCell ref="B34:H34"/>
    <mergeCell ref="B36:H36"/>
    <mergeCell ref="B55:I55"/>
    <mergeCell ref="B6:H6"/>
  </mergeCells>
  <hyperlinks>
    <hyperlink ref="H40" r:id="rId1" xr:uid="{23061C24-B6B1-47BD-AA89-61706BC1AEEE}"/>
    <hyperlink ref="H41" r:id="rId2" xr:uid="{F9F933EF-F8A4-4911-8D5D-11201974CE3D}"/>
    <hyperlink ref="I42" r:id="rId3" xr:uid="{7B6C7794-B884-48F4-98FC-2B444CC8DADE}"/>
    <hyperlink ref="I43" r:id="rId4" xr:uid="{C66F250C-7D54-41C8-A800-2162E448A2EF}"/>
    <hyperlink ref="I45" r:id="rId5" xr:uid="{79CD784A-D948-4EE0-A083-E4491327CA84}"/>
    <hyperlink ref="H44" r:id="rId6" xr:uid="{0A89ED9E-B8C2-4241-9E7E-624979D69A21}"/>
    <hyperlink ref="H43" r:id="rId7" xr:uid="{217473EE-FEFA-414F-A996-1048D7EB99CB}"/>
    <hyperlink ref="H42" r:id="rId8" xr:uid="{085F4B32-41DE-4364-9B71-67E6CA373E3F}"/>
    <hyperlink ref="H48" r:id="rId9" display="https://urldefense.com/v3/__https:/platform.carbonfuture.earth/balancer/climate-credit/view/6f7bac09-4d8c-4920-bd48-36f337b56b4b__;!!F_S_FTKmJFE!xPrSS-zVoD-k6qba9Xd4XFClMGVq_Ray0I9Fzy7MtV0BBOvClHKcdYJvwrOaG7-5-SjO6R3mfOdVPkHncyQ$" xr:uid="{8DF4BACE-BBF4-4380-8144-B2FBF7E87B46}"/>
    <hyperlink ref="H49" r:id="rId10" xr:uid="{B7BFD073-A524-4E02-B845-C1981DE288EF}"/>
    <hyperlink ref="I48" r:id="rId11" xr:uid="{2CBE0D97-BB7F-40F9-838E-6CA00BE77EE2}"/>
    <hyperlink ref="I49" r:id="rId12" xr:uid="{D6756BCB-8F3F-4FA7-9890-90B711EF3F28}"/>
    <hyperlink ref="H46" r:id="rId13" xr:uid="{41A7654A-DEE4-4E30-AE93-801269BFE9B3}"/>
    <hyperlink ref="H47" r:id="rId14" xr:uid="{796101C8-114D-4818-97FF-09C9CEC5517F}"/>
    <hyperlink ref="I44" r:id="rId15" xr:uid="{E84BAB62-3885-4965-A066-AEB1505CC21D}"/>
    <hyperlink ref="I47" r:id="rId16" xr:uid="{1669C23B-98F7-45EF-931A-A2ABA31CD9CD}"/>
    <hyperlink ref="I46" r:id="rId17" xr:uid="{CCA175B6-898F-4404-811C-C5AC62E59C20}"/>
    <hyperlink ref="I52" r:id="rId18" xr:uid="{F4C2481E-600C-4F93-BC20-BA253BEA67EB}"/>
    <hyperlink ref="I51" r:id="rId19" xr:uid="{EB0DAB84-1408-4B74-A4A6-0F1B8E2FC58D}"/>
    <hyperlink ref="I50" r:id="rId20" xr:uid="{D20A6BC1-B5B1-4105-B460-D421E0E101BF}"/>
    <hyperlink ref="H52" r:id="rId21" display="https://platform.carbonfuture.earth/balancer/climate-credit/view/07fbec3c-6c58-4435-9be8-d2a06d306c26" xr:uid="{4E9F47C0-882A-4126-A500-DC4D834CB5C5}"/>
    <hyperlink ref="H50" r:id="rId22" display="https://registry.verra.org/app/projectDetail/VCS/1740" xr:uid="{4A097074-1739-4F30-8353-D9F405EC1F8E}"/>
    <hyperlink ref="H51" r:id="rId23" display="https://registry.verra.org/app/projectDetail/VCS/2402" xr:uid="{28AD6060-C60D-4BA5-AFA8-625BCDE4DA4B}"/>
    <hyperlink ref="I53" r:id="rId24" xr:uid="{B7A7F788-E80C-4B02-8E61-EB04D7B1A3F5}"/>
    <hyperlink ref="H53" r:id="rId25" display="https://platform.carbonfuture.earth/balancer/climate-credit/view/c10756bf-06c6-481f-ab8f-926c0f81ff40" xr:uid="{FECB68EC-32AE-49C1-B1FF-C65D239145DD}"/>
    <hyperlink ref="I54" r:id="rId26" xr:uid="{D78F8681-2370-4900-81AF-9661F569D6D5}"/>
    <hyperlink ref="H54" r:id="rId27" display="https://platform.carbonfuture.earth/balancer/climate-credit/view/26fc9684-f807-439d-8aca-0f62702d0a2e" xr:uid="{AD252C36-14A8-4FB0-9CA3-0DA8939F2780}"/>
  </hyperlinks>
  <pageMargins left="0.7" right="0.7" top="0.75" bottom="0.75" header="0.3" footer="0.3"/>
  <pageSetup scale="44" fitToHeight="0" orientation="landscape" r:id="rId28"/>
  <drawing r:id="rId2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5"/>
    <pageSetUpPr fitToPage="1"/>
  </sheetPr>
  <dimension ref="A1:L214"/>
  <sheetViews>
    <sheetView showGridLines="0" zoomScaleNormal="100" workbookViewId="0"/>
    <sheetView workbookViewId="1"/>
  </sheetViews>
  <sheetFormatPr defaultColWidth="9.44140625" defaultRowHeight="13.8"/>
  <cols>
    <col min="1" max="1" width="4.44140625" style="2" customWidth="1"/>
    <col min="2" max="2" width="71.44140625" style="2" customWidth="1"/>
    <col min="3" max="8" width="20.5546875" style="27" customWidth="1"/>
    <col min="9" max="9" width="4.5546875" style="2" customWidth="1"/>
    <col min="10" max="10" width="64.44140625" style="2" bestFit="1" customWidth="1"/>
    <col min="11" max="12" width="10.44140625" style="2" customWidth="1"/>
    <col min="13" max="13" width="5.44140625" style="2" customWidth="1"/>
    <col min="14" max="16384" width="9.44140625" style="2"/>
  </cols>
  <sheetData>
    <row r="1" spans="1:9" ht="14.4" customHeight="1"/>
    <row r="2" spans="1:9" ht="14.4" customHeight="1"/>
    <row r="3" spans="1:9" ht="14.4" customHeight="1"/>
    <row r="4" spans="1:9" s="9" customFormat="1" ht="33" customHeight="1">
      <c r="B4" s="451" t="s">
        <v>359</v>
      </c>
      <c r="C4" s="451"/>
      <c r="D4" s="451"/>
      <c r="E4" s="451"/>
      <c r="F4" s="451"/>
      <c r="G4" s="451"/>
      <c r="H4" s="451"/>
      <c r="I4" s="17"/>
    </row>
    <row r="5" spans="1:9" ht="18.600000000000001" customHeight="1">
      <c r="A5" s="61"/>
      <c r="B5" s="61"/>
      <c r="C5" s="68"/>
      <c r="D5" s="68"/>
      <c r="E5" s="68"/>
      <c r="F5" s="68"/>
      <c r="G5" s="68"/>
      <c r="H5" s="68"/>
    </row>
    <row r="6" spans="1:9" ht="18.600000000000001" customHeight="1">
      <c r="A6" s="61"/>
      <c r="B6" s="523" t="s">
        <v>360</v>
      </c>
      <c r="C6" s="523"/>
      <c r="D6" s="523"/>
      <c r="E6" s="523"/>
      <c r="F6" s="523"/>
      <c r="G6" s="523"/>
      <c r="H6" s="523"/>
    </row>
    <row r="7" spans="1:9" ht="18">
      <c r="A7" s="61"/>
      <c r="B7" s="433"/>
      <c r="C7" s="433"/>
      <c r="D7" s="433"/>
      <c r="E7" s="433"/>
      <c r="F7" s="433"/>
      <c r="G7" s="433"/>
      <c r="H7" s="433"/>
    </row>
    <row r="8" spans="1:9" ht="39.6" customHeight="1">
      <c r="A8" s="61"/>
      <c r="B8" s="521" t="s">
        <v>361</v>
      </c>
      <c r="C8" s="521"/>
      <c r="D8" s="521"/>
      <c r="E8" s="521"/>
      <c r="F8" s="521"/>
      <c r="G8" s="521"/>
      <c r="H8" s="521"/>
    </row>
    <row r="9" spans="1:9" ht="18">
      <c r="A9" s="61"/>
      <c r="B9" s="434"/>
      <c r="C9" s="434"/>
      <c r="D9" s="434"/>
      <c r="E9" s="434"/>
      <c r="F9" s="434"/>
      <c r="G9" s="434"/>
      <c r="H9" s="434"/>
    </row>
    <row r="10" spans="1:9" ht="18.600000000000001" customHeight="1">
      <c r="A10" s="61"/>
      <c r="B10" s="501" t="s">
        <v>247</v>
      </c>
      <c r="C10" s="501"/>
      <c r="D10" s="501"/>
      <c r="E10" s="501"/>
      <c r="F10" s="501"/>
      <c r="G10" s="501"/>
      <c r="H10" s="501"/>
    </row>
    <row r="11" spans="1:9" ht="18.600000000000001" customHeight="1">
      <c r="A11" s="61"/>
      <c r="B11" s="61"/>
      <c r="C11" s="68"/>
      <c r="D11" s="68"/>
      <c r="E11" s="68"/>
      <c r="F11" s="68"/>
      <c r="G11" s="68"/>
      <c r="H11" s="68"/>
    </row>
    <row r="12" spans="1:9" ht="18.600000000000001" customHeight="1">
      <c r="A12" s="61"/>
      <c r="B12" s="160" t="s">
        <v>362</v>
      </c>
      <c r="C12" s="162">
        <v>2024</v>
      </c>
      <c r="D12" s="162">
        <v>2023</v>
      </c>
      <c r="E12" s="162">
        <v>2022</v>
      </c>
      <c r="F12" s="162">
        <v>2021</v>
      </c>
      <c r="G12" s="162">
        <v>2020</v>
      </c>
      <c r="H12" s="161">
        <v>2019</v>
      </c>
    </row>
    <row r="13" spans="1:9" ht="18.600000000000001" customHeight="1">
      <c r="A13" s="61"/>
      <c r="B13" s="52" t="s">
        <v>224</v>
      </c>
      <c r="C13" s="304">
        <v>215.44734511641801</v>
      </c>
      <c r="D13" s="91">
        <v>200.76072405575999</v>
      </c>
      <c r="E13" s="91">
        <f>SUM(E14:E22)</f>
        <v>244.61404286006476</v>
      </c>
      <c r="F13" s="91">
        <f>SUM(F14:F22)</f>
        <v>643.04729334259764</v>
      </c>
      <c r="G13" s="91">
        <f>SUM(G14:G22)</f>
        <v>651.45450398530045</v>
      </c>
      <c r="H13" s="91">
        <f>SUM(H14:H22)</f>
        <v>555.22273624059903</v>
      </c>
    </row>
    <row r="14" spans="1:9" ht="18.600000000000001" customHeight="1">
      <c r="A14" s="61"/>
      <c r="B14" s="52" t="s">
        <v>44</v>
      </c>
      <c r="C14" s="304">
        <v>6.5309717760000003</v>
      </c>
      <c r="D14" s="91">
        <v>6.4931242190000003</v>
      </c>
      <c r="E14" s="91">
        <v>9.0531699200000002</v>
      </c>
      <c r="F14" s="91">
        <v>134.9497530992</v>
      </c>
      <c r="G14" s="91">
        <v>72.131264427999994</v>
      </c>
      <c r="H14" s="91">
        <v>75.471342952000001</v>
      </c>
    </row>
    <row r="15" spans="1:9" ht="18.600000000000001" customHeight="1">
      <c r="A15" s="61"/>
      <c r="B15" s="52" t="s">
        <v>52</v>
      </c>
      <c r="C15" s="376" t="s">
        <v>194</v>
      </c>
      <c r="D15" s="91" t="s">
        <v>194</v>
      </c>
      <c r="E15" s="91" t="s">
        <v>194</v>
      </c>
      <c r="F15" s="91" t="s">
        <v>194</v>
      </c>
      <c r="G15" s="91" t="s">
        <v>194</v>
      </c>
      <c r="H15" s="91" t="s">
        <v>194</v>
      </c>
    </row>
    <row r="16" spans="1:9" ht="18.600000000000001" customHeight="1">
      <c r="A16" s="61"/>
      <c r="B16" s="52" t="s">
        <v>62</v>
      </c>
      <c r="C16" s="376" t="s">
        <v>194</v>
      </c>
      <c r="D16" s="91" t="s">
        <v>194</v>
      </c>
      <c r="E16" s="91" t="s">
        <v>194</v>
      </c>
      <c r="F16" s="91" t="s">
        <v>194</v>
      </c>
      <c r="G16" s="91" t="s">
        <v>194</v>
      </c>
      <c r="H16" s="91" t="s">
        <v>194</v>
      </c>
    </row>
    <row r="17" spans="1:8" ht="18.600000000000001" customHeight="1">
      <c r="A17" s="61"/>
      <c r="B17" s="52" t="s">
        <v>57</v>
      </c>
      <c r="C17" s="376" t="s">
        <v>194</v>
      </c>
      <c r="D17" s="91" t="s">
        <v>194</v>
      </c>
      <c r="E17" s="91" t="s">
        <v>194</v>
      </c>
      <c r="F17" s="91" t="s">
        <v>194</v>
      </c>
      <c r="G17" s="91">
        <v>1.38565</v>
      </c>
      <c r="H17" s="91">
        <v>1.5736840000000001</v>
      </c>
    </row>
    <row r="18" spans="1:8" ht="18.600000000000001" customHeight="1">
      <c r="A18" s="61"/>
      <c r="B18" s="52" t="s">
        <v>225</v>
      </c>
      <c r="C18" s="304">
        <v>202.99025320000001</v>
      </c>
      <c r="D18" s="91">
        <v>189.72819999999999</v>
      </c>
      <c r="E18" s="91">
        <v>232.13380000000001</v>
      </c>
      <c r="F18" s="91">
        <v>501.66045730000002</v>
      </c>
      <c r="G18" s="91">
        <v>571.12219030000006</v>
      </c>
      <c r="H18" s="91">
        <v>464.99649385000004</v>
      </c>
    </row>
    <row r="19" spans="1:8" ht="18.600000000000001" customHeight="1">
      <c r="A19" s="61"/>
      <c r="B19" s="52" t="s">
        <v>226</v>
      </c>
      <c r="C19" s="376" t="s">
        <v>194</v>
      </c>
      <c r="D19" s="91" t="s">
        <v>194</v>
      </c>
      <c r="E19" s="91" t="s">
        <v>194</v>
      </c>
      <c r="F19" s="91" t="s">
        <v>194</v>
      </c>
      <c r="G19" s="91" t="s">
        <v>194</v>
      </c>
      <c r="H19" s="91" t="s">
        <v>194</v>
      </c>
    </row>
    <row r="20" spans="1:8" ht="18.600000000000001" customHeight="1">
      <c r="A20" s="61"/>
      <c r="B20" s="52" t="s">
        <v>227</v>
      </c>
      <c r="C20" s="376" t="s">
        <v>194</v>
      </c>
      <c r="D20" s="91" t="s">
        <v>194</v>
      </c>
      <c r="E20" s="91" t="s">
        <v>194</v>
      </c>
      <c r="F20" s="91" t="s">
        <v>194</v>
      </c>
      <c r="G20" s="91" t="s">
        <v>194</v>
      </c>
      <c r="H20" s="91" t="s">
        <v>194</v>
      </c>
    </row>
    <row r="21" spans="1:8" ht="18.600000000000001" customHeight="1">
      <c r="A21" s="61"/>
      <c r="B21" s="52" t="s">
        <v>228</v>
      </c>
      <c r="C21" s="376" t="s">
        <v>194</v>
      </c>
      <c r="D21" s="91" t="s">
        <v>194</v>
      </c>
      <c r="E21" s="91" t="s">
        <v>194</v>
      </c>
      <c r="F21" s="91" t="s">
        <v>194</v>
      </c>
      <c r="G21" s="91" t="s">
        <v>194</v>
      </c>
      <c r="H21" s="91" t="s">
        <v>194</v>
      </c>
    </row>
    <row r="22" spans="1:8" ht="18.600000000000001" customHeight="1">
      <c r="A22" s="61"/>
      <c r="B22" s="126" t="s">
        <v>363</v>
      </c>
      <c r="C22" s="304">
        <v>5.9261201404179902</v>
      </c>
      <c r="D22" s="91">
        <v>4.5393998367603396</v>
      </c>
      <c r="E22" s="91">
        <v>3.4270729400647544</v>
      </c>
      <c r="F22" s="91">
        <v>6.4370829433976704</v>
      </c>
      <c r="G22" s="91">
        <v>6.8153992573004087</v>
      </c>
      <c r="H22" s="91">
        <v>13.181215438599024</v>
      </c>
    </row>
    <row r="23" spans="1:8" ht="18.600000000000001" customHeight="1">
      <c r="A23" s="61"/>
      <c r="B23" s="509" t="s">
        <v>364</v>
      </c>
      <c r="C23" s="509"/>
      <c r="D23" s="509"/>
      <c r="E23" s="509"/>
      <c r="F23" s="509"/>
      <c r="G23" s="509"/>
      <c r="H23" s="509"/>
    </row>
    <row r="24" spans="1:8" ht="18.600000000000001" customHeight="1">
      <c r="A24" s="61"/>
      <c r="B24" s="510" t="s">
        <v>365</v>
      </c>
      <c r="C24" s="510"/>
      <c r="D24" s="510"/>
      <c r="E24" s="510"/>
      <c r="F24" s="510"/>
      <c r="G24" s="510"/>
      <c r="H24" s="510"/>
    </row>
    <row r="25" spans="1:8" ht="18.600000000000001" customHeight="1">
      <c r="A25" s="61"/>
      <c r="B25" s="61"/>
      <c r="C25" s="68"/>
      <c r="D25" s="68"/>
      <c r="E25" s="68"/>
      <c r="F25" s="68"/>
      <c r="G25" s="68"/>
      <c r="H25" s="68"/>
    </row>
    <row r="26" spans="1:8" ht="18.75" customHeight="1">
      <c r="A26" s="61"/>
      <c r="B26" s="163" t="s">
        <v>366</v>
      </c>
      <c r="C26" s="164">
        <v>2024</v>
      </c>
      <c r="D26" s="164">
        <v>2023</v>
      </c>
      <c r="E26" s="164">
        <v>2022</v>
      </c>
      <c r="F26" s="162">
        <v>2021</v>
      </c>
      <c r="G26" s="164">
        <v>2020</v>
      </c>
      <c r="H26" s="162">
        <v>2019</v>
      </c>
    </row>
    <row r="27" spans="1:8" ht="18.600000000000001" customHeight="1">
      <c r="A27" s="61"/>
      <c r="B27" s="52" t="s">
        <v>224</v>
      </c>
      <c r="C27" s="306">
        <v>208.73165065476795</v>
      </c>
      <c r="D27" s="372">
        <v>194</v>
      </c>
      <c r="E27" s="372">
        <v>235.47898294048841</v>
      </c>
      <c r="F27" s="372">
        <v>644.90356556276345</v>
      </c>
      <c r="G27" s="372">
        <v>644.15481491209584</v>
      </c>
      <c r="H27" s="309">
        <v>549.97965976673538</v>
      </c>
    </row>
    <row r="28" spans="1:8" ht="18.600000000000001" customHeight="1">
      <c r="A28" s="61"/>
      <c r="B28" s="52" t="s">
        <v>44</v>
      </c>
      <c r="C28" s="309" t="s">
        <v>194</v>
      </c>
      <c r="D28" s="373" t="s">
        <v>194</v>
      </c>
      <c r="E28" s="373" t="s">
        <v>194</v>
      </c>
      <c r="F28" s="372">
        <v>136.78735394879999</v>
      </c>
      <c r="G28" s="372">
        <v>64.974200327999995</v>
      </c>
      <c r="H28" s="309">
        <v>70.352090352000005</v>
      </c>
    </row>
    <row r="29" spans="1:8" ht="18.600000000000001" customHeight="1">
      <c r="A29" s="61"/>
      <c r="B29" s="52" t="s">
        <v>52</v>
      </c>
      <c r="C29" s="309" t="s">
        <v>194</v>
      </c>
      <c r="D29" s="373" t="s">
        <v>194</v>
      </c>
      <c r="E29" s="373" t="s">
        <v>194</v>
      </c>
      <c r="F29" s="373" t="s">
        <v>194</v>
      </c>
      <c r="G29" s="373" t="s">
        <v>194</v>
      </c>
      <c r="H29" s="309" t="s">
        <v>194</v>
      </c>
    </row>
    <row r="30" spans="1:8" ht="18.600000000000001" customHeight="1">
      <c r="A30" s="61"/>
      <c r="B30" s="52" t="s">
        <v>62</v>
      </c>
      <c r="C30" s="309" t="s">
        <v>194</v>
      </c>
      <c r="D30" s="373" t="s">
        <v>194</v>
      </c>
      <c r="E30" s="373" t="s">
        <v>194</v>
      </c>
      <c r="F30" s="373" t="s">
        <v>194</v>
      </c>
      <c r="G30" s="373" t="s">
        <v>194</v>
      </c>
      <c r="H30" s="309" t="s">
        <v>194</v>
      </c>
    </row>
    <row r="31" spans="1:8" ht="18.600000000000001" customHeight="1">
      <c r="A31" s="61"/>
      <c r="B31" s="52" t="s">
        <v>57</v>
      </c>
      <c r="C31" s="309" t="s">
        <v>194</v>
      </c>
      <c r="D31" s="373" t="s">
        <v>194</v>
      </c>
      <c r="E31" s="373" t="s">
        <v>194</v>
      </c>
      <c r="F31" s="373" t="s">
        <v>194</v>
      </c>
      <c r="G31" s="372">
        <v>1.38565</v>
      </c>
      <c r="H31" s="309">
        <v>1.5736839999999999</v>
      </c>
    </row>
    <row r="32" spans="1:8" ht="18.600000000000001" customHeight="1">
      <c r="A32" s="61"/>
      <c r="B32" s="52" t="s">
        <v>225</v>
      </c>
      <c r="C32" s="374">
        <v>202.99025320000001</v>
      </c>
      <c r="D32" s="372">
        <v>189.72819999999999</v>
      </c>
      <c r="E32" s="372">
        <v>232.13380000000001</v>
      </c>
      <c r="F32" s="372">
        <v>501.66045730000002</v>
      </c>
      <c r="G32" s="372">
        <v>571.12219029999994</v>
      </c>
      <c r="H32" s="309">
        <v>464.99649385000004</v>
      </c>
    </row>
    <row r="33" spans="1:9" ht="18.600000000000001" customHeight="1">
      <c r="A33" s="61"/>
      <c r="B33" s="52" t="s">
        <v>226</v>
      </c>
      <c r="C33" s="309" t="s">
        <v>194</v>
      </c>
      <c r="D33" s="373" t="s">
        <v>194</v>
      </c>
      <c r="E33" s="373" t="s">
        <v>194</v>
      </c>
      <c r="F33" s="373" t="s">
        <v>194</v>
      </c>
      <c r="G33" s="373" t="s">
        <v>194</v>
      </c>
      <c r="H33" s="309" t="s">
        <v>194</v>
      </c>
    </row>
    <row r="34" spans="1:9" ht="18.600000000000001" customHeight="1">
      <c r="A34" s="61"/>
      <c r="B34" s="52" t="s">
        <v>227</v>
      </c>
      <c r="C34" s="309" t="s">
        <v>194</v>
      </c>
      <c r="D34" s="373" t="s">
        <v>194</v>
      </c>
      <c r="E34" s="373" t="s">
        <v>194</v>
      </c>
      <c r="F34" s="373" t="s">
        <v>194</v>
      </c>
      <c r="G34" s="373" t="s">
        <v>194</v>
      </c>
      <c r="H34" s="309" t="s">
        <v>194</v>
      </c>
    </row>
    <row r="35" spans="1:9" ht="18.600000000000001" customHeight="1">
      <c r="A35" s="61"/>
      <c r="B35" s="52" t="s">
        <v>228</v>
      </c>
      <c r="C35" s="309" t="s">
        <v>194</v>
      </c>
      <c r="D35" s="373" t="s">
        <v>194</v>
      </c>
      <c r="E35" s="373" t="s">
        <v>194</v>
      </c>
      <c r="F35" s="373" t="s">
        <v>194</v>
      </c>
      <c r="G35" s="373" t="s">
        <v>194</v>
      </c>
      <c r="H35" s="309" t="s">
        <v>194</v>
      </c>
    </row>
    <row r="36" spans="1:9" ht="18.600000000000001" customHeight="1">
      <c r="A36" s="61"/>
      <c r="B36" s="126" t="s">
        <v>363</v>
      </c>
      <c r="C36" s="307">
        <v>5.7413974547679398</v>
      </c>
      <c r="D36" s="372">
        <v>4.3891873808149509</v>
      </c>
      <c r="E36" s="372">
        <v>3.3451829404883959</v>
      </c>
      <c r="F36" s="372">
        <v>6.4557543139634337</v>
      </c>
      <c r="G36" s="375">
        <v>6.6727742840959348</v>
      </c>
      <c r="H36" s="309">
        <v>13.057391564735337</v>
      </c>
    </row>
    <row r="37" spans="1:9" ht="18.600000000000001" customHeight="1">
      <c r="A37" s="61"/>
      <c r="B37" s="509" t="s">
        <v>364</v>
      </c>
      <c r="C37" s="509"/>
      <c r="D37" s="509"/>
      <c r="E37" s="509"/>
      <c r="F37" s="509"/>
      <c r="G37" s="509"/>
      <c r="H37" s="509"/>
    </row>
    <row r="38" spans="1:9" ht="18.600000000000001" customHeight="1">
      <c r="A38" s="61"/>
      <c r="B38" s="61"/>
      <c r="C38" s="68"/>
      <c r="D38" s="68"/>
      <c r="E38" s="68"/>
      <c r="F38" s="68"/>
      <c r="G38" s="68"/>
      <c r="H38" s="68"/>
    </row>
    <row r="39" spans="1:9" ht="18.600000000000001" customHeight="1">
      <c r="A39" s="61"/>
      <c r="B39" s="163" t="s">
        <v>367</v>
      </c>
      <c r="C39" s="201">
        <v>2024</v>
      </c>
      <c r="D39" s="164">
        <v>2023</v>
      </c>
      <c r="E39" s="164">
        <v>2022</v>
      </c>
      <c r="F39" s="162">
        <v>2021</v>
      </c>
      <c r="G39" s="164">
        <v>2020</v>
      </c>
      <c r="H39" s="161">
        <v>2019</v>
      </c>
    </row>
    <row r="40" spans="1:9" ht="18.600000000000001" customHeight="1">
      <c r="A40" s="61"/>
      <c r="B40" s="125" t="s">
        <v>224</v>
      </c>
      <c r="C40" s="362">
        <v>6.7156944616500498</v>
      </c>
      <c r="D40" s="363">
        <v>6.6433366749453935</v>
      </c>
      <c r="E40" s="364">
        <v>9.1819495834603782</v>
      </c>
      <c r="F40" s="364">
        <v>6.3654291525849365</v>
      </c>
      <c r="G40" s="364">
        <v>7.2320550137181225</v>
      </c>
      <c r="H40" s="364">
        <v>5.2437789065409799</v>
      </c>
    </row>
    <row r="41" spans="1:9" ht="18.600000000000001" customHeight="1">
      <c r="A41" s="61"/>
      <c r="B41" s="52" t="s">
        <v>44</v>
      </c>
      <c r="C41" s="365">
        <v>6.5309717760000003</v>
      </c>
      <c r="D41" s="366">
        <v>6.4931242190000003</v>
      </c>
      <c r="E41" s="367">
        <v>9.0531699200000002</v>
      </c>
      <c r="F41" s="364">
        <v>6.3016551200000004</v>
      </c>
      <c r="G41" s="364">
        <v>7.1570641000000004</v>
      </c>
      <c r="H41" s="364">
        <v>5.1192525999999994</v>
      </c>
    </row>
    <row r="42" spans="1:9" ht="18.600000000000001" customHeight="1">
      <c r="A42" s="61"/>
      <c r="B42" s="52" t="s">
        <v>52</v>
      </c>
      <c r="C42" s="368" t="s">
        <v>194</v>
      </c>
      <c r="D42" s="369" t="s">
        <v>194</v>
      </c>
      <c r="E42" s="364" t="s">
        <v>194</v>
      </c>
      <c r="F42" s="364" t="s">
        <v>194</v>
      </c>
      <c r="G42" s="364" t="s">
        <v>194</v>
      </c>
      <c r="H42" s="364" t="s">
        <v>194</v>
      </c>
    </row>
    <row r="43" spans="1:9" ht="18.600000000000001" customHeight="1">
      <c r="A43" s="61"/>
      <c r="B43" s="52" t="s">
        <v>62</v>
      </c>
      <c r="C43" s="370" t="s">
        <v>194</v>
      </c>
      <c r="D43" s="370" t="s">
        <v>194</v>
      </c>
      <c r="E43" s="364" t="s">
        <v>194</v>
      </c>
      <c r="F43" s="364" t="s">
        <v>194</v>
      </c>
      <c r="G43" s="364" t="s">
        <v>194</v>
      </c>
      <c r="H43" s="364" t="s">
        <v>194</v>
      </c>
    </row>
    <row r="44" spans="1:9" ht="18.600000000000001" customHeight="1">
      <c r="A44" s="61"/>
      <c r="B44" s="52" t="s">
        <v>57</v>
      </c>
      <c r="C44" s="370" t="s">
        <v>194</v>
      </c>
      <c r="D44" s="370" t="s">
        <v>194</v>
      </c>
      <c r="E44" s="364" t="s">
        <v>194</v>
      </c>
      <c r="F44" s="364" t="s">
        <v>194</v>
      </c>
      <c r="G44" s="364" t="s">
        <v>194</v>
      </c>
      <c r="H44" s="364" t="s">
        <v>194</v>
      </c>
    </row>
    <row r="45" spans="1:9" ht="18.600000000000001" customHeight="1">
      <c r="A45" s="61"/>
      <c r="B45" s="52" t="s">
        <v>225</v>
      </c>
      <c r="C45" s="370" t="s">
        <v>194</v>
      </c>
      <c r="D45" s="370" t="s">
        <v>194</v>
      </c>
      <c r="E45" s="364" t="s">
        <v>194</v>
      </c>
      <c r="F45" s="364" t="s">
        <v>194</v>
      </c>
      <c r="G45" s="364" t="s">
        <v>194</v>
      </c>
      <c r="H45" s="364" t="s">
        <v>194</v>
      </c>
    </row>
    <row r="46" spans="1:9" ht="18.600000000000001" customHeight="1">
      <c r="A46" s="61"/>
      <c r="B46" s="52" t="s">
        <v>226</v>
      </c>
      <c r="C46" s="370" t="s">
        <v>194</v>
      </c>
      <c r="D46" s="370" t="s">
        <v>194</v>
      </c>
      <c r="E46" s="364" t="s">
        <v>194</v>
      </c>
      <c r="F46" s="364" t="s">
        <v>194</v>
      </c>
      <c r="G46" s="364" t="s">
        <v>194</v>
      </c>
      <c r="H46" s="364" t="s">
        <v>194</v>
      </c>
    </row>
    <row r="47" spans="1:9" ht="18.600000000000001" customHeight="1">
      <c r="A47" s="61"/>
      <c r="B47" s="52" t="s">
        <v>227</v>
      </c>
      <c r="C47" s="370" t="s">
        <v>194</v>
      </c>
      <c r="D47" s="370" t="s">
        <v>194</v>
      </c>
      <c r="E47" s="364" t="s">
        <v>194</v>
      </c>
      <c r="F47" s="364" t="s">
        <v>194</v>
      </c>
      <c r="G47" s="364" t="s">
        <v>194</v>
      </c>
      <c r="H47" s="364" t="s">
        <v>194</v>
      </c>
    </row>
    <row r="48" spans="1:9" ht="18.600000000000001" customHeight="1">
      <c r="A48" s="61"/>
      <c r="B48" s="52" t="s">
        <v>228</v>
      </c>
      <c r="C48" s="370" t="s">
        <v>194</v>
      </c>
      <c r="D48" s="370" t="s">
        <v>194</v>
      </c>
      <c r="E48" s="364" t="s">
        <v>194</v>
      </c>
      <c r="F48" s="364" t="s">
        <v>194</v>
      </c>
      <c r="G48" s="364" t="s">
        <v>194</v>
      </c>
      <c r="H48" s="364" t="s">
        <v>194</v>
      </c>
      <c r="I48" s="15"/>
    </row>
    <row r="49" spans="1:8" ht="18.600000000000001" customHeight="1">
      <c r="A49" s="61"/>
      <c r="B49" s="126" t="s">
        <v>363</v>
      </c>
      <c r="C49" s="371">
        <v>0.18472268565004998</v>
      </c>
      <c r="D49" s="371">
        <v>0.15021245594539312</v>
      </c>
      <c r="E49" s="371">
        <v>0.12877966346037789</v>
      </c>
      <c r="F49" s="371">
        <v>6.3774032584935969E-2</v>
      </c>
      <c r="G49" s="371">
        <v>7.4990913718122346E-2</v>
      </c>
      <c r="H49" s="371">
        <v>0.12452630654098085</v>
      </c>
    </row>
    <row r="50" spans="1:8" ht="18.600000000000001" customHeight="1">
      <c r="A50" s="61"/>
      <c r="B50" s="509" t="s">
        <v>368</v>
      </c>
      <c r="C50" s="509"/>
      <c r="D50" s="509"/>
      <c r="E50" s="509"/>
      <c r="F50" s="509"/>
      <c r="G50" s="509"/>
      <c r="H50" s="509"/>
    </row>
    <row r="51" spans="1:8" ht="18.600000000000001" customHeight="1">
      <c r="A51" s="61"/>
      <c r="B51" s="85"/>
      <c r="C51" s="86"/>
      <c r="D51" s="86"/>
      <c r="E51" s="86"/>
      <c r="F51" s="86"/>
      <c r="G51" s="86"/>
      <c r="H51" s="86"/>
    </row>
    <row r="52" spans="1:8" ht="18.600000000000001" customHeight="1">
      <c r="A52" s="61"/>
      <c r="B52" s="163" t="s">
        <v>369</v>
      </c>
      <c r="C52" s="164">
        <v>2024</v>
      </c>
      <c r="D52" s="164">
        <v>2023</v>
      </c>
      <c r="E52" s="164">
        <v>2022</v>
      </c>
      <c r="F52" s="162">
        <v>2021</v>
      </c>
      <c r="G52" s="164">
        <v>2020</v>
      </c>
      <c r="H52" s="161">
        <v>2019</v>
      </c>
    </row>
    <row r="53" spans="1:8" ht="18.600000000000001" customHeight="1">
      <c r="A53" s="61"/>
      <c r="B53" s="52" t="s">
        <v>224</v>
      </c>
      <c r="C53" s="309">
        <v>2062.6839106168363</v>
      </c>
      <c r="D53" s="91">
        <v>1753</v>
      </c>
      <c r="E53" s="91">
        <v>2062</v>
      </c>
      <c r="F53" s="91">
        <f>SUM(F54:F62)</f>
        <v>2812.1901248697059</v>
      </c>
      <c r="G53" s="91">
        <v>3209</v>
      </c>
      <c r="H53" s="91">
        <v>4550</v>
      </c>
    </row>
    <row r="54" spans="1:8" ht="18.600000000000001" customHeight="1">
      <c r="A54" s="61"/>
      <c r="B54" s="52" t="s">
        <v>44</v>
      </c>
      <c r="C54" s="309">
        <v>1425.4144792695556</v>
      </c>
      <c r="D54" s="91">
        <v>1064.0758531087999</v>
      </c>
      <c r="E54" s="91">
        <v>1199.4513535259</v>
      </c>
      <c r="F54" s="91">
        <v>1876.531543676</v>
      </c>
      <c r="G54" s="91">
        <v>2130.4597583393202</v>
      </c>
      <c r="H54" s="91">
        <v>2698.0141305269999</v>
      </c>
    </row>
    <row r="55" spans="1:8" ht="18.600000000000001" customHeight="1">
      <c r="A55" s="61"/>
      <c r="B55" s="52" t="s">
        <v>52</v>
      </c>
      <c r="C55" s="309">
        <v>264.29908164165101</v>
      </c>
      <c r="D55" s="91">
        <v>354.31727341171</v>
      </c>
      <c r="E55" s="91">
        <v>421.4592712928</v>
      </c>
      <c r="F55" s="91">
        <v>406.8224208835</v>
      </c>
      <c r="G55" s="91">
        <v>582.08970711430004</v>
      </c>
      <c r="H55" s="91">
        <v>1138.0597825090999</v>
      </c>
    </row>
    <row r="56" spans="1:8" ht="18.600000000000001" customHeight="1">
      <c r="A56" s="61"/>
      <c r="B56" s="52" t="s">
        <v>62</v>
      </c>
      <c r="C56" s="309">
        <v>202.0142326389649</v>
      </c>
      <c r="D56" s="91">
        <v>162.999763710038</v>
      </c>
      <c r="E56" s="91">
        <v>154.05421925260001</v>
      </c>
      <c r="F56" s="91">
        <v>212.430749214</v>
      </c>
      <c r="G56" s="91">
        <v>234.25547910405501</v>
      </c>
      <c r="H56" s="91">
        <v>346.79702304310001</v>
      </c>
    </row>
    <row r="57" spans="1:8" ht="18.600000000000001" customHeight="1">
      <c r="A57" s="61"/>
      <c r="B57" s="52" t="s">
        <v>57</v>
      </c>
      <c r="C57" s="309">
        <v>18.788500826825899</v>
      </c>
      <c r="D57" s="91">
        <v>24.952800369804201</v>
      </c>
      <c r="E57" s="91">
        <v>18.232442108699999</v>
      </c>
      <c r="F57" s="91">
        <v>21.532848691799998</v>
      </c>
      <c r="G57" s="91">
        <v>20.3741200001</v>
      </c>
      <c r="H57" s="91">
        <v>23.683619249800003</v>
      </c>
    </row>
    <row r="58" spans="1:8" ht="18.600000000000001" customHeight="1">
      <c r="A58" s="61"/>
      <c r="B58" s="52" t="s">
        <v>225</v>
      </c>
      <c r="C58" s="310" t="s">
        <v>194</v>
      </c>
      <c r="D58" s="91" t="s">
        <v>194</v>
      </c>
      <c r="E58" s="91" t="s">
        <v>194</v>
      </c>
      <c r="F58" s="91" t="s">
        <v>194</v>
      </c>
      <c r="G58" s="91" t="s">
        <v>194</v>
      </c>
      <c r="H58" s="91" t="s">
        <v>194</v>
      </c>
    </row>
    <row r="59" spans="1:8" ht="18.600000000000001" customHeight="1">
      <c r="A59" s="61"/>
      <c r="B59" s="52" t="s">
        <v>226</v>
      </c>
      <c r="C59" s="310" t="s">
        <v>194</v>
      </c>
      <c r="D59" s="91" t="s">
        <v>194</v>
      </c>
      <c r="E59" s="91" t="s">
        <v>194</v>
      </c>
      <c r="F59" s="91" t="s">
        <v>194</v>
      </c>
      <c r="G59" s="91" t="s">
        <v>194</v>
      </c>
      <c r="H59" s="91" t="s">
        <v>194</v>
      </c>
    </row>
    <row r="60" spans="1:8" ht="18.600000000000001" customHeight="1">
      <c r="A60" s="61"/>
      <c r="B60" s="52" t="s">
        <v>227</v>
      </c>
      <c r="C60" s="309">
        <v>104.82733519999999</v>
      </c>
      <c r="D60" s="91">
        <v>107.40411</v>
      </c>
      <c r="E60" s="91">
        <v>240.26950404499999</v>
      </c>
      <c r="F60" s="91">
        <v>266.72175409869999</v>
      </c>
      <c r="G60" s="91">
        <v>208.51845174970001</v>
      </c>
      <c r="H60" s="91">
        <v>235.82050358550001</v>
      </c>
    </row>
    <row r="61" spans="1:8" ht="18.600000000000001" customHeight="1">
      <c r="A61" s="61"/>
      <c r="B61" s="52" t="s">
        <v>228</v>
      </c>
      <c r="C61" s="310" t="s">
        <v>194</v>
      </c>
      <c r="D61" s="91" t="s">
        <v>194</v>
      </c>
      <c r="E61" s="91" t="s">
        <v>194</v>
      </c>
      <c r="F61" s="91" t="s">
        <v>194</v>
      </c>
      <c r="G61" s="91" t="s">
        <v>194</v>
      </c>
      <c r="H61" s="91" t="s">
        <v>194</v>
      </c>
    </row>
    <row r="62" spans="1:8" ht="18.600000000000001" customHeight="1">
      <c r="A62" s="61"/>
      <c r="B62" s="126" t="s">
        <v>363</v>
      </c>
      <c r="C62" s="309">
        <v>47.340281039839503</v>
      </c>
      <c r="D62" s="91">
        <v>39.646025201679002</v>
      </c>
      <c r="E62" s="91">
        <v>28.893928281493178</v>
      </c>
      <c r="F62" s="91">
        <v>28.150808305705791</v>
      </c>
      <c r="G62" s="91">
        <v>33.574827116925647</v>
      </c>
      <c r="H62" s="91">
        <v>108.02844517145988</v>
      </c>
    </row>
    <row r="63" spans="1:8" ht="36.6" customHeight="1">
      <c r="A63" s="61"/>
      <c r="B63" s="520" t="s">
        <v>370</v>
      </c>
      <c r="C63" s="510"/>
      <c r="D63" s="510"/>
      <c r="E63" s="510"/>
      <c r="F63" s="510"/>
      <c r="G63" s="510"/>
      <c r="H63" s="510"/>
    </row>
    <row r="64" spans="1:8" ht="18.600000000000001" customHeight="1">
      <c r="A64" s="61"/>
      <c r="B64" s="510" t="s">
        <v>365</v>
      </c>
      <c r="C64" s="510"/>
      <c r="D64" s="510"/>
      <c r="E64" s="510"/>
      <c r="F64" s="510"/>
      <c r="G64" s="510"/>
      <c r="H64" s="510"/>
    </row>
    <row r="65" spans="1:9" ht="18.600000000000001" customHeight="1">
      <c r="A65" s="61"/>
      <c r="B65" s="61"/>
      <c r="C65" s="68"/>
      <c r="D65" s="68"/>
      <c r="E65" s="68"/>
      <c r="F65" s="68"/>
      <c r="G65" s="68"/>
      <c r="H65" s="68"/>
    </row>
    <row r="66" spans="1:9" ht="18.600000000000001" customHeight="1">
      <c r="A66" s="61"/>
      <c r="B66" s="163" t="s">
        <v>371</v>
      </c>
      <c r="C66" s="164">
        <v>2024</v>
      </c>
      <c r="D66" s="164">
        <v>2023</v>
      </c>
      <c r="E66" s="164">
        <v>2022</v>
      </c>
      <c r="F66" s="162">
        <v>2021</v>
      </c>
      <c r="G66" s="164">
        <v>2020</v>
      </c>
      <c r="H66" s="161">
        <v>2019</v>
      </c>
    </row>
    <row r="67" spans="1:9" ht="18.600000000000001" customHeight="1">
      <c r="A67" s="61"/>
      <c r="B67" s="52" t="s">
        <v>224</v>
      </c>
      <c r="C67" s="304">
        <v>2062.6839106168363</v>
      </c>
      <c r="D67" s="91">
        <v>1753</v>
      </c>
      <c r="E67" s="91">
        <v>2062</v>
      </c>
      <c r="F67" s="91">
        <v>2812</v>
      </c>
      <c r="G67" s="91">
        <v>3208</v>
      </c>
      <c r="H67" s="91">
        <v>4550</v>
      </c>
      <c r="I67" s="20"/>
    </row>
    <row r="68" spans="1:9" ht="18.600000000000001" customHeight="1">
      <c r="A68" s="61"/>
      <c r="B68" s="52" t="s">
        <v>44</v>
      </c>
      <c r="C68" s="304">
        <v>1425.4144792695556</v>
      </c>
      <c r="D68" s="91">
        <v>1064.0758531087999</v>
      </c>
      <c r="E68" s="91">
        <v>1199.4513535259</v>
      </c>
      <c r="F68" s="91">
        <v>1876.531543676</v>
      </c>
      <c r="G68" s="91">
        <v>2130.4597583393202</v>
      </c>
      <c r="H68" s="91">
        <v>2698.0141305269999</v>
      </c>
      <c r="I68" s="20"/>
    </row>
    <row r="69" spans="1:9" ht="18.600000000000001" customHeight="1">
      <c r="A69" s="61"/>
      <c r="B69" s="52" t="s">
        <v>52</v>
      </c>
      <c r="C69" s="304">
        <v>264.29908164165101</v>
      </c>
      <c r="D69" s="91">
        <v>354.31727341171</v>
      </c>
      <c r="E69" s="91">
        <v>421.4592712928</v>
      </c>
      <c r="F69" s="91">
        <v>406.8224208835</v>
      </c>
      <c r="G69" s="91">
        <v>582.08970711430004</v>
      </c>
      <c r="H69" s="91">
        <v>1138.0597825090999</v>
      </c>
      <c r="I69" s="20"/>
    </row>
    <row r="70" spans="1:9" ht="18.600000000000001" customHeight="1">
      <c r="A70" s="61"/>
      <c r="B70" s="52" t="s">
        <v>62</v>
      </c>
      <c r="C70" s="304">
        <v>202.0142326389649</v>
      </c>
      <c r="D70" s="91">
        <v>162.999763710038</v>
      </c>
      <c r="E70" s="91">
        <v>154.05421925260001</v>
      </c>
      <c r="F70" s="91">
        <v>212.430749214</v>
      </c>
      <c r="G70" s="91">
        <v>233.4070626692</v>
      </c>
      <c r="H70" s="91">
        <v>346.79702304310001</v>
      </c>
      <c r="I70" s="20"/>
    </row>
    <row r="71" spans="1:9" ht="18.600000000000001" customHeight="1">
      <c r="A71" s="61"/>
      <c r="B71" s="52" t="s">
        <v>57</v>
      </c>
      <c r="C71" s="304">
        <v>18.788500826825899</v>
      </c>
      <c r="D71" s="91">
        <v>24.952800369804201</v>
      </c>
      <c r="E71" s="91">
        <v>18.232442108699999</v>
      </c>
      <c r="F71" s="91">
        <v>21.532848691799998</v>
      </c>
      <c r="G71" s="91">
        <v>20.3741200001</v>
      </c>
      <c r="H71" s="91">
        <v>23.683619249800003</v>
      </c>
      <c r="I71" s="20"/>
    </row>
    <row r="72" spans="1:9" ht="18.600000000000001" customHeight="1">
      <c r="A72" s="61"/>
      <c r="B72" s="52" t="s">
        <v>225</v>
      </c>
      <c r="C72" s="304">
        <v>0</v>
      </c>
      <c r="D72" s="91" t="s">
        <v>194</v>
      </c>
      <c r="E72" s="91" t="s">
        <v>194</v>
      </c>
      <c r="F72" s="91" t="s">
        <v>194</v>
      </c>
      <c r="G72" s="91" t="s">
        <v>194</v>
      </c>
      <c r="H72" s="91" t="s">
        <v>194</v>
      </c>
      <c r="I72" s="20"/>
    </row>
    <row r="73" spans="1:9" ht="18.600000000000001" customHeight="1">
      <c r="A73" s="61"/>
      <c r="B73" s="52" t="s">
        <v>226</v>
      </c>
      <c r="C73" s="304">
        <v>0</v>
      </c>
      <c r="D73" s="91" t="s">
        <v>194</v>
      </c>
      <c r="E73" s="91" t="s">
        <v>194</v>
      </c>
      <c r="F73" s="91" t="s">
        <v>194</v>
      </c>
      <c r="G73" s="91" t="s">
        <v>194</v>
      </c>
      <c r="H73" s="91" t="s">
        <v>194</v>
      </c>
      <c r="I73" s="20"/>
    </row>
    <row r="74" spans="1:9" ht="18.600000000000001" customHeight="1">
      <c r="A74" s="61"/>
      <c r="B74" s="52" t="s">
        <v>227</v>
      </c>
      <c r="C74" s="304">
        <v>104.82733519999999</v>
      </c>
      <c r="D74" s="91">
        <v>107.40411</v>
      </c>
      <c r="E74" s="91">
        <v>240.26950404499999</v>
      </c>
      <c r="F74" s="91">
        <v>266.72175409869999</v>
      </c>
      <c r="G74" s="91">
        <v>208.51845174970001</v>
      </c>
      <c r="H74" s="91">
        <v>235.82050358550001</v>
      </c>
      <c r="I74" s="20"/>
    </row>
    <row r="75" spans="1:9" ht="18.600000000000001" customHeight="1">
      <c r="A75" s="61"/>
      <c r="B75" s="52" t="s">
        <v>228</v>
      </c>
      <c r="C75" s="311" t="s">
        <v>194</v>
      </c>
      <c r="D75" s="91" t="s">
        <v>194</v>
      </c>
      <c r="E75" s="91" t="s">
        <v>194</v>
      </c>
      <c r="F75" s="91" t="s">
        <v>194</v>
      </c>
      <c r="G75" s="91" t="s">
        <v>194</v>
      </c>
      <c r="H75" s="91" t="s">
        <v>194</v>
      </c>
      <c r="I75" s="20"/>
    </row>
    <row r="76" spans="1:9" ht="18.600000000000001" customHeight="1">
      <c r="A76" s="61"/>
      <c r="B76" s="356" t="s">
        <v>363</v>
      </c>
      <c r="C76" s="304">
        <v>47.340281039839503</v>
      </c>
      <c r="D76" s="91">
        <v>39.646025201679002</v>
      </c>
      <c r="E76" s="91">
        <v>28.893928281493178</v>
      </c>
      <c r="F76" s="91">
        <v>28.150808305705791</v>
      </c>
      <c r="G76" s="91">
        <v>33.574827116925647</v>
      </c>
      <c r="H76" s="91">
        <v>108.02844517145988</v>
      </c>
      <c r="I76" s="20"/>
    </row>
    <row r="77" spans="1:9" ht="18.600000000000001" customHeight="1">
      <c r="A77" s="61"/>
      <c r="B77" s="66"/>
      <c r="C77" s="128"/>
      <c r="D77" s="128"/>
      <c r="E77" s="128"/>
      <c r="F77" s="127"/>
      <c r="G77" s="127"/>
      <c r="H77" s="305"/>
    </row>
    <row r="78" spans="1:9" ht="37.200000000000003">
      <c r="A78" s="61"/>
      <c r="B78" s="163" t="s">
        <v>372</v>
      </c>
      <c r="C78" s="164">
        <v>2024</v>
      </c>
      <c r="D78" s="164">
        <v>2023</v>
      </c>
      <c r="E78" s="164">
        <v>2022</v>
      </c>
      <c r="F78" s="162">
        <v>2021</v>
      </c>
      <c r="G78" s="164">
        <v>2020</v>
      </c>
      <c r="H78" s="162">
        <v>2019</v>
      </c>
    </row>
    <row r="79" spans="1:9" ht="18.600000000000001" customHeight="1">
      <c r="A79" s="61"/>
      <c r="B79" s="129" t="s">
        <v>224</v>
      </c>
      <c r="C79" s="130" t="s">
        <v>194</v>
      </c>
      <c r="D79" s="130" t="s">
        <v>194</v>
      </c>
      <c r="E79" s="130" t="s">
        <v>194</v>
      </c>
      <c r="F79" s="130" t="s">
        <v>194</v>
      </c>
      <c r="G79" s="130" t="s">
        <v>194</v>
      </c>
      <c r="H79" s="312" t="s">
        <v>194</v>
      </c>
    </row>
    <row r="80" spans="1:9" ht="18.600000000000001" customHeight="1">
      <c r="A80" s="61"/>
      <c r="B80" s="52" t="s">
        <v>44</v>
      </c>
      <c r="C80" s="131" t="s">
        <v>194</v>
      </c>
      <c r="D80" s="131" t="s">
        <v>194</v>
      </c>
      <c r="E80" s="131" t="s">
        <v>194</v>
      </c>
      <c r="F80" s="131" t="s">
        <v>194</v>
      </c>
      <c r="G80" s="131" t="s">
        <v>194</v>
      </c>
      <c r="H80" s="147" t="s">
        <v>194</v>
      </c>
    </row>
    <row r="81" spans="1:8" ht="18.600000000000001" customHeight="1">
      <c r="A81" s="61"/>
      <c r="B81" s="52" t="s">
        <v>52</v>
      </c>
      <c r="C81" s="131" t="s">
        <v>194</v>
      </c>
      <c r="D81" s="131" t="s">
        <v>194</v>
      </c>
      <c r="E81" s="131" t="s">
        <v>194</v>
      </c>
      <c r="F81" s="131" t="s">
        <v>194</v>
      </c>
      <c r="G81" s="131" t="s">
        <v>194</v>
      </c>
      <c r="H81" s="147" t="s">
        <v>194</v>
      </c>
    </row>
    <row r="82" spans="1:8" ht="18.600000000000001" customHeight="1">
      <c r="A82" s="61"/>
      <c r="B82" s="52" t="s">
        <v>62</v>
      </c>
      <c r="C82" s="131" t="s">
        <v>194</v>
      </c>
      <c r="D82" s="131" t="s">
        <v>194</v>
      </c>
      <c r="E82" s="131" t="s">
        <v>194</v>
      </c>
      <c r="F82" s="131" t="s">
        <v>194</v>
      </c>
      <c r="G82" s="131" t="s">
        <v>194</v>
      </c>
      <c r="H82" s="147" t="s">
        <v>194</v>
      </c>
    </row>
    <row r="83" spans="1:8" ht="18.600000000000001" customHeight="1">
      <c r="A83" s="61"/>
      <c r="B83" s="52" t="s">
        <v>57</v>
      </c>
      <c r="C83" s="131" t="s">
        <v>194</v>
      </c>
      <c r="D83" s="131" t="s">
        <v>194</v>
      </c>
      <c r="E83" s="131" t="s">
        <v>194</v>
      </c>
      <c r="F83" s="131" t="s">
        <v>194</v>
      </c>
      <c r="G83" s="131" t="s">
        <v>194</v>
      </c>
      <c r="H83" s="147" t="s">
        <v>194</v>
      </c>
    </row>
    <row r="84" spans="1:8" ht="18.600000000000001" customHeight="1">
      <c r="A84" s="61"/>
      <c r="B84" s="52" t="s">
        <v>225</v>
      </c>
      <c r="C84" s="131" t="s">
        <v>194</v>
      </c>
      <c r="D84" s="131" t="s">
        <v>194</v>
      </c>
      <c r="E84" s="131" t="s">
        <v>194</v>
      </c>
      <c r="F84" s="131" t="s">
        <v>194</v>
      </c>
      <c r="G84" s="131" t="s">
        <v>194</v>
      </c>
      <c r="H84" s="147" t="s">
        <v>194</v>
      </c>
    </row>
    <row r="85" spans="1:8" ht="18.600000000000001" customHeight="1">
      <c r="A85" s="61"/>
      <c r="B85" s="52" t="s">
        <v>226</v>
      </c>
      <c r="C85" s="131" t="s">
        <v>194</v>
      </c>
      <c r="D85" s="131" t="s">
        <v>194</v>
      </c>
      <c r="E85" s="131" t="s">
        <v>194</v>
      </c>
      <c r="F85" s="131" t="s">
        <v>194</v>
      </c>
      <c r="G85" s="131" t="s">
        <v>194</v>
      </c>
      <c r="H85" s="147" t="s">
        <v>194</v>
      </c>
    </row>
    <row r="86" spans="1:8" ht="18.600000000000001" customHeight="1">
      <c r="A86" s="61"/>
      <c r="B86" s="52" t="s">
        <v>227</v>
      </c>
      <c r="C86" s="131" t="s">
        <v>194</v>
      </c>
      <c r="D86" s="131" t="s">
        <v>194</v>
      </c>
      <c r="E86" s="131" t="s">
        <v>194</v>
      </c>
      <c r="F86" s="131" t="s">
        <v>194</v>
      </c>
      <c r="G86" s="131" t="s">
        <v>194</v>
      </c>
      <c r="H86" s="147" t="s">
        <v>194</v>
      </c>
    </row>
    <row r="87" spans="1:8" ht="18.600000000000001" customHeight="1">
      <c r="A87" s="61"/>
      <c r="B87" s="52" t="s">
        <v>228</v>
      </c>
      <c r="C87" s="131" t="s">
        <v>194</v>
      </c>
      <c r="D87" s="131" t="s">
        <v>194</v>
      </c>
      <c r="E87" s="131" t="s">
        <v>194</v>
      </c>
      <c r="F87" s="131" t="s">
        <v>194</v>
      </c>
      <c r="G87" s="131" t="s">
        <v>194</v>
      </c>
      <c r="H87" s="147" t="s">
        <v>194</v>
      </c>
    </row>
    <row r="88" spans="1:8" ht="18.600000000000001" customHeight="1">
      <c r="A88" s="61"/>
      <c r="B88" s="126" t="s">
        <v>363</v>
      </c>
      <c r="C88" s="147" t="s">
        <v>194</v>
      </c>
      <c r="D88" s="147" t="s">
        <v>194</v>
      </c>
      <c r="E88" s="147" t="s">
        <v>194</v>
      </c>
      <c r="F88" s="147" t="s">
        <v>194</v>
      </c>
      <c r="G88" s="147" t="s">
        <v>194</v>
      </c>
      <c r="H88" s="147" t="s">
        <v>194</v>
      </c>
    </row>
    <row r="89" spans="1:8" ht="38.4" customHeight="1">
      <c r="A89" s="61"/>
      <c r="B89" s="520" t="s">
        <v>373</v>
      </c>
      <c r="C89" s="510"/>
      <c r="D89" s="510"/>
      <c r="E89" s="510"/>
      <c r="F89" s="510"/>
      <c r="G89" s="510"/>
      <c r="H89" s="510"/>
    </row>
    <row r="90" spans="1:8" ht="18.600000000000001" customHeight="1">
      <c r="A90" s="61"/>
      <c r="B90" s="85"/>
      <c r="C90" s="86"/>
      <c r="D90" s="86"/>
      <c r="E90" s="86"/>
      <c r="F90" s="86"/>
      <c r="G90" s="86"/>
      <c r="H90" s="86"/>
    </row>
    <row r="91" spans="1:8" ht="37.5" customHeight="1">
      <c r="A91" s="61"/>
      <c r="B91" s="163" t="s">
        <v>374</v>
      </c>
      <c r="C91" s="164">
        <v>2024</v>
      </c>
      <c r="D91" s="164">
        <v>2023</v>
      </c>
      <c r="E91" s="164">
        <v>2022</v>
      </c>
      <c r="F91" s="162">
        <v>2021</v>
      </c>
      <c r="G91" s="164">
        <v>2020</v>
      </c>
      <c r="H91" s="162">
        <v>2019</v>
      </c>
    </row>
    <row r="92" spans="1:8" ht="18.600000000000001" customHeight="1">
      <c r="A92" s="61"/>
      <c r="B92" s="52" t="s">
        <v>224</v>
      </c>
      <c r="C92" s="304">
        <v>2607.2527025078125</v>
      </c>
      <c r="D92" s="91">
        <v>4552.4948067265204</v>
      </c>
      <c r="E92" s="123">
        <v>5839.8278766861004</v>
      </c>
      <c r="F92" s="123">
        <v>5240.6055140224998</v>
      </c>
      <c r="G92" s="123">
        <v>7213.0405219167997</v>
      </c>
      <c r="H92" s="298">
        <v>10187</v>
      </c>
    </row>
    <row r="93" spans="1:8" ht="18.600000000000001" customHeight="1">
      <c r="A93" s="61"/>
      <c r="B93" s="52" t="s">
        <v>44</v>
      </c>
      <c r="C93" s="304">
        <v>1357.25809612795</v>
      </c>
      <c r="D93" s="91">
        <v>2095.7196682017998</v>
      </c>
      <c r="E93" s="123">
        <v>2947.7430311784001</v>
      </c>
      <c r="F93" s="123">
        <v>2902.6630066742</v>
      </c>
      <c r="G93" s="123">
        <v>3950.1788769509999</v>
      </c>
      <c r="H93" s="298">
        <v>6111.4302087244996</v>
      </c>
    </row>
    <row r="94" spans="1:8" ht="18.600000000000001" customHeight="1">
      <c r="A94" s="61"/>
      <c r="B94" s="52" t="s">
        <v>52</v>
      </c>
      <c r="C94" s="304">
        <v>137.17942150872199</v>
      </c>
      <c r="D94" s="91">
        <v>214.699885043173</v>
      </c>
      <c r="E94" s="123">
        <v>233.01765837849999</v>
      </c>
      <c r="F94" s="123">
        <v>284.32339799819999</v>
      </c>
      <c r="G94" s="123">
        <v>746.77587631389997</v>
      </c>
      <c r="H94" s="298">
        <v>1042.6711898153001</v>
      </c>
    </row>
    <row r="95" spans="1:8" ht="18.600000000000001" customHeight="1">
      <c r="A95" s="61"/>
      <c r="B95" s="52" t="s">
        <v>62</v>
      </c>
      <c r="C95" s="304">
        <v>22.596792441220501</v>
      </c>
      <c r="D95" s="91">
        <v>27.510227667016899</v>
      </c>
      <c r="E95" s="123">
        <v>28.172575620700002</v>
      </c>
      <c r="F95" s="123">
        <v>45.575779346700003</v>
      </c>
      <c r="G95" s="123">
        <v>41.611953271899999</v>
      </c>
      <c r="H95" s="298">
        <v>54.707812119499998</v>
      </c>
    </row>
    <row r="96" spans="1:8" ht="18.600000000000001" customHeight="1">
      <c r="A96" s="61"/>
      <c r="B96" s="52" t="s">
        <v>57</v>
      </c>
      <c r="C96" s="304">
        <v>13.266591829919999</v>
      </c>
      <c r="D96" s="91">
        <v>22.611876785746901</v>
      </c>
      <c r="E96" s="123">
        <v>12.876270031700001</v>
      </c>
      <c r="F96" s="123">
        <v>24.148226103100001</v>
      </c>
      <c r="G96" s="123">
        <v>36.414717880300003</v>
      </c>
      <c r="H96" s="298">
        <v>37.474861766000004</v>
      </c>
    </row>
    <row r="97" spans="1:8" ht="18.600000000000001" customHeight="1">
      <c r="A97" s="61"/>
      <c r="B97" s="52" t="s">
        <v>225</v>
      </c>
      <c r="C97" s="304">
        <v>694.95673650000003</v>
      </c>
      <c r="D97" s="91">
        <v>550.13590999999997</v>
      </c>
      <c r="E97" s="123">
        <v>610.04128400009995</v>
      </c>
      <c r="F97" s="123">
        <v>513.26660000000004</v>
      </c>
      <c r="G97" s="123">
        <v>899.69466460000001</v>
      </c>
      <c r="H97" s="298">
        <v>1258.7386088000001</v>
      </c>
    </row>
    <row r="98" spans="1:8" ht="18.600000000000001" customHeight="1">
      <c r="A98" s="61"/>
      <c r="B98" s="52" t="s">
        <v>226</v>
      </c>
      <c r="C98" s="304">
        <v>18.615902500000001</v>
      </c>
      <c r="D98" s="91">
        <v>23.9775174</v>
      </c>
      <c r="E98" s="123">
        <v>40.228712999999999</v>
      </c>
      <c r="F98" s="123">
        <v>39.612178200199999</v>
      </c>
      <c r="G98" s="123">
        <v>42.410033499999997</v>
      </c>
      <c r="H98" s="298">
        <v>46.342396399999998</v>
      </c>
    </row>
    <row r="99" spans="1:8" ht="18.600000000000001" customHeight="1">
      <c r="A99" s="61"/>
      <c r="B99" s="52" t="s">
        <v>227</v>
      </c>
      <c r="C99" s="304">
        <v>363.37916159999997</v>
      </c>
      <c r="D99" s="91">
        <v>547.58671379999998</v>
      </c>
      <c r="E99" s="123">
        <v>1037.2772444770001</v>
      </c>
      <c r="F99" s="123">
        <v>809.82432570039998</v>
      </c>
      <c r="G99" s="123">
        <v>599.63004880000005</v>
      </c>
      <c r="H99" s="298">
        <v>519.11313850010004</v>
      </c>
    </row>
    <row r="100" spans="1:8" ht="18.600000000000001" customHeight="1">
      <c r="A100" s="61"/>
      <c r="B100" s="52" t="s">
        <v>228</v>
      </c>
      <c r="C100" s="311" t="s">
        <v>194</v>
      </c>
      <c r="D100" s="91">
        <v>1070.25300782878</v>
      </c>
      <c r="E100" s="123">
        <v>930.47109999999998</v>
      </c>
      <c r="F100" s="123">
        <v>621.19200000019998</v>
      </c>
      <c r="G100" s="123">
        <v>896.32435060010005</v>
      </c>
      <c r="H100" s="298">
        <v>1116.2620842567999</v>
      </c>
    </row>
    <row r="101" spans="1:8" ht="18.600000000000001" customHeight="1">
      <c r="A101" s="61"/>
      <c r="B101" s="509" t="s">
        <v>375</v>
      </c>
      <c r="C101" s="509"/>
      <c r="D101" s="509"/>
      <c r="E101" s="509"/>
      <c r="F101" s="509"/>
      <c r="G101" s="509"/>
      <c r="H101" s="509"/>
    </row>
    <row r="102" spans="1:8" ht="18.600000000000001" customHeight="1">
      <c r="A102" s="61"/>
      <c r="B102" s="518" t="s">
        <v>376</v>
      </c>
      <c r="C102" s="518"/>
      <c r="D102" s="518"/>
      <c r="E102" s="518"/>
      <c r="F102" s="518"/>
      <c r="G102" s="518"/>
      <c r="H102" s="518"/>
    </row>
    <row r="103" spans="1:8" ht="18.600000000000001" customHeight="1">
      <c r="A103" s="61"/>
      <c r="B103" s="61"/>
      <c r="C103" s="79"/>
      <c r="D103" s="79"/>
      <c r="E103" s="79"/>
      <c r="F103" s="79"/>
      <c r="G103" s="68"/>
      <c r="H103" s="68"/>
    </row>
    <row r="104" spans="1:8" ht="18.600000000000001" customHeight="1">
      <c r="A104" s="61"/>
      <c r="B104" s="163" t="s">
        <v>377</v>
      </c>
      <c r="C104" s="164">
        <v>2024</v>
      </c>
      <c r="D104" s="164">
        <v>2023</v>
      </c>
      <c r="E104" s="164">
        <v>2022</v>
      </c>
      <c r="F104" s="162">
        <v>2021</v>
      </c>
      <c r="G104" s="164">
        <v>2020</v>
      </c>
      <c r="H104" s="161">
        <v>2019</v>
      </c>
    </row>
    <row r="105" spans="1:8" ht="18.600000000000001" customHeight="1">
      <c r="A105" s="61"/>
      <c r="B105" s="52" t="s">
        <v>224</v>
      </c>
      <c r="C105" s="304">
        <v>8597.655682282355</v>
      </c>
      <c r="D105" s="304">
        <v>9231.1101282578966</v>
      </c>
      <c r="E105" s="304">
        <v>7010.2408675647603</v>
      </c>
      <c r="F105" s="304">
        <v>3886.8444688258455</v>
      </c>
      <c r="G105" s="304">
        <v>8318.1015682955385</v>
      </c>
      <c r="H105" s="304">
        <v>17629.925294907232</v>
      </c>
    </row>
    <row r="106" spans="1:8" ht="18.600000000000001" customHeight="1">
      <c r="A106" s="61"/>
      <c r="B106" s="52" t="s">
        <v>44</v>
      </c>
      <c r="C106" s="304">
        <v>4601.1204709767762</v>
      </c>
      <c r="D106" s="304">
        <v>4935.3740926888695</v>
      </c>
      <c r="E106" s="304">
        <v>3731.4069966347724</v>
      </c>
      <c r="F106" s="304">
        <v>2121.6825758372006</v>
      </c>
      <c r="G106" s="304">
        <v>5110.2742142093002</v>
      </c>
      <c r="H106" s="304">
        <v>10259.481969153332</v>
      </c>
    </row>
    <row r="107" spans="1:8" ht="18.600000000000001" customHeight="1">
      <c r="A107" s="61"/>
      <c r="B107" s="52" t="s">
        <v>52</v>
      </c>
      <c r="C107" s="304">
        <v>709.61283817189599</v>
      </c>
      <c r="D107" s="304">
        <v>669.04807061113581</v>
      </c>
      <c r="E107" s="304">
        <v>346.42703403797719</v>
      </c>
      <c r="F107" s="304">
        <v>126.8970108207</v>
      </c>
      <c r="G107" s="304">
        <v>511.66138869808617</v>
      </c>
      <c r="H107" s="304">
        <v>1314.6602139629667</v>
      </c>
    </row>
    <row r="108" spans="1:8" ht="18.600000000000001" customHeight="1">
      <c r="A108" s="61"/>
      <c r="B108" s="52" t="s">
        <v>62</v>
      </c>
      <c r="C108" s="304">
        <v>627.68348566745192</v>
      </c>
      <c r="D108" s="304">
        <v>671.15501556524009</v>
      </c>
      <c r="E108" s="304">
        <v>362.09907801033603</v>
      </c>
      <c r="F108" s="304">
        <v>101.38193258959998</v>
      </c>
      <c r="G108" s="304">
        <v>571.01523075259001</v>
      </c>
      <c r="H108" s="304">
        <v>1309.4488409406465</v>
      </c>
    </row>
    <row r="109" spans="1:8" ht="18.600000000000001" customHeight="1">
      <c r="A109" s="61"/>
      <c r="B109" s="52" t="s">
        <v>57</v>
      </c>
      <c r="C109" s="304">
        <v>709.39597285406194</v>
      </c>
      <c r="D109" s="304">
        <v>682.36691576540011</v>
      </c>
      <c r="E109" s="304">
        <v>628.22821702555848</v>
      </c>
      <c r="F109" s="304">
        <v>36.707476735699998</v>
      </c>
      <c r="G109" s="304">
        <v>714.54585677931595</v>
      </c>
      <c r="H109" s="304">
        <v>2010.7561991616965</v>
      </c>
    </row>
    <row r="110" spans="1:8" ht="18.600000000000001" customHeight="1">
      <c r="A110" s="61"/>
      <c r="B110" s="52" t="s">
        <v>225</v>
      </c>
      <c r="C110" s="304">
        <v>790.37477889706997</v>
      </c>
      <c r="D110" s="304">
        <v>766.93285817728201</v>
      </c>
      <c r="E110" s="304">
        <v>780.83001482256202</v>
      </c>
      <c r="F110" s="304">
        <v>754.97155523272102</v>
      </c>
      <c r="G110" s="304">
        <v>680.14978963078829</v>
      </c>
      <c r="H110" s="304">
        <v>725.9749490719505</v>
      </c>
    </row>
    <row r="111" spans="1:8" ht="18.600000000000001" customHeight="1">
      <c r="A111" s="61"/>
      <c r="B111" s="52" t="s">
        <v>226</v>
      </c>
      <c r="C111" s="304">
        <v>28.447428368600001</v>
      </c>
      <c r="D111" s="304">
        <v>28.659087882319998</v>
      </c>
      <c r="E111" s="304">
        <v>29.2600610587725</v>
      </c>
      <c r="F111" s="304">
        <v>25.8848418846</v>
      </c>
      <c r="G111" s="304">
        <v>24.215658258856003</v>
      </c>
      <c r="H111" s="304">
        <v>25.176647099300002</v>
      </c>
    </row>
    <row r="112" spans="1:8" ht="18.600000000000001" customHeight="1">
      <c r="A112" s="61"/>
      <c r="B112" s="52" t="s">
        <v>227</v>
      </c>
      <c r="C112" s="304">
        <v>896.08834830903993</v>
      </c>
      <c r="D112" s="304">
        <v>926.20022042100004</v>
      </c>
      <c r="E112" s="304">
        <v>523.36290907144371</v>
      </c>
      <c r="F112" s="304">
        <v>207.39673530279998</v>
      </c>
      <c r="G112" s="304">
        <v>110.35082464306001</v>
      </c>
      <c r="H112" s="304">
        <v>1179.1343862740998</v>
      </c>
    </row>
    <row r="113" spans="1:10" ht="18.600000000000001" customHeight="1">
      <c r="A113" s="61"/>
      <c r="B113" s="52" t="s">
        <v>228</v>
      </c>
      <c r="C113" s="311" t="s">
        <v>194</v>
      </c>
      <c r="D113" s="304">
        <v>345.42574615479998</v>
      </c>
      <c r="E113" s="304">
        <v>511.23520845899998</v>
      </c>
      <c r="F113" s="304">
        <v>473.01378402</v>
      </c>
      <c r="G113" s="304">
        <v>510.12535305400002</v>
      </c>
      <c r="H113" s="304">
        <v>393.81716696000001</v>
      </c>
    </row>
    <row r="114" spans="1:10" ht="18.600000000000001" customHeight="1">
      <c r="A114" s="61"/>
      <c r="B114" s="126" t="s">
        <v>363</v>
      </c>
      <c r="C114" s="304">
        <v>234.93235903745901</v>
      </c>
      <c r="D114" s="304">
        <v>205.9481209918479</v>
      </c>
      <c r="E114" s="304">
        <v>97.391348444338234</v>
      </c>
      <c r="F114" s="304">
        <v>38.908556402523466</v>
      </c>
      <c r="G114" s="304">
        <v>85.763252269541624</v>
      </c>
      <c r="H114" s="304">
        <v>411.47492228324114</v>
      </c>
    </row>
    <row r="115" spans="1:10" ht="18.600000000000001" customHeight="1">
      <c r="A115" s="61"/>
      <c r="B115" s="528" t="s">
        <v>378</v>
      </c>
      <c r="C115" s="528"/>
      <c r="D115" s="528"/>
      <c r="E115" s="528"/>
      <c r="F115" s="528"/>
      <c r="G115" s="528"/>
      <c r="H115" s="528"/>
    </row>
    <row r="116" spans="1:10" ht="18.600000000000001" customHeight="1">
      <c r="A116" s="61"/>
      <c r="B116" s="522" t="s">
        <v>379</v>
      </c>
      <c r="C116" s="522"/>
      <c r="D116" s="522"/>
      <c r="E116" s="522"/>
      <c r="F116" s="522"/>
      <c r="G116" s="522"/>
      <c r="H116" s="522"/>
    </row>
    <row r="117" spans="1:10" ht="18.600000000000001" customHeight="1">
      <c r="A117" s="61"/>
      <c r="B117" s="518" t="s">
        <v>380</v>
      </c>
      <c r="C117" s="518"/>
      <c r="D117" s="518"/>
      <c r="E117" s="518"/>
      <c r="F117" s="518"/>
      <c r="G117" s="518"/>
      <c r="H117" s="518"/>
    </row>
    <row r="118" spans="1:10" ht="18.600000000000001" customHeight="1">
      <c r="A118" s="61"/>
      <c r="B118" s="518" t="s">
        <v>381</v>
      </c>
      <c r="C118" s="518"/>
      <c r="D118" s="518"/>
      <c r="E118" s="518"/>
      <c r="F118" s="518"/>
      <c r="G118" s="518"/>
      <c r="H118" s="518"/>
    </row>
    <row r="119" spans="1:10" ht="18.600000000000001" customHeight="1">
      <c r="A119" s="61"/>
      <c r="B119" s="61"/>
      <c r="C119" s="68"/>
      <c r="D119" s="68"/>
      <c r="E119" s="68"/>
      <c r="F119" s="68"/>
      <c r="G119" s="68"/>
      <c r="H119" s="68"/>
    </row>
    <row r="120" spans="1:10" ht="18.600000000000001" customHeight="1">
      <c r="A120" s="61"/>
      <c r="B120" s="441" t="s">
        <v>382</v>
      </c>
      <c r="C120" s="524">
        <v>2024</v>
      </c>
      <c r="D120" s="524">
        <v>2023</v>
      </c>
      <c r="E120" s="524">
        <v>2022</v>
      </c>
      <c r="F120" s="524">
        <v>2021</v>
      </c>
      <c r="G120" s="529">
        <v>2020</v>
      </c>
      <c r="H120" s="519">
        <v>2019</v>
      </c>
      <c r="J120" s="24"/>
    </row>
    <row r="121" spans="1:10" ht="18.600000000000001" customHeight="1">
      <c r="A121" s="61"/>
      <c r="B121" s="440" t="s">
        <v>383</v>
      </c>
      <c r="C121" s="525"/>
      <c r="D121" s="525"/>
      <c r="E121" s="525"/>
      <c r="F121" s="525"/>
      <c r="G121" s="530"/>
      <c r="H121" s="519"/>
    </row>
    <row r="122" spans="1:10" ht="18.600000000000001" customHeight="1">
      <c r="A122" s="61"/>
      <c r="B122" s="52" t="s">
        <v>224</v>
      </c>
      <c r="C122" s="304">
        <v>273.90381942161929</v>
      </c>
      <c r="D122" s="91">
        <v>188</v>
      </c>
      <c r="E122" s="123">
        <v>187.34162108651611</v>
      </c>
      <c r="F122" s="123">
        <v>185.09180060473344</v>
      </c>
      <c r="G122" s="442">
        <v>274.77427522793437</v>
      </c>
      <c r="H122" s="444">
        <v>385.44783064684054</v>
      </c>
    </row>
    <row r="123" spans="1:10" ht="18.600000000000001" customHeight="1">
      <c r="A123" s="61"/>
      <c r="B123" s="52" t="s">
        <v>44</v>
      </c>
      <c r="C123" s="304">
        <v>115.801937569099</v>
      </c>
      <c r="D123" s="91">
        <v>87.626609964772797</v>
      </c>
      <c r="E123" s="123">
        <v>113.9759330122</v>
      </c>
      <c r="F123" s="123">
        <v>107.42187895719999</v>
      </c>
      <c r="G123" s="442">
        <v>171.23339761810001</v>
      </c>
      <c r="H123" s="444">
        <v>226.55496978280001</v>
      </c>
    </row>
    <row r="124" spans="1:10" ht="18.600000000000001" customHeight="1">
      <c r="A124" s="61"/>
      <c r="B124" s="52" t="s">
        <v>52</v>
      </c>
      <c r="C124" s="304">
        <v>28.221314416999999</v>
      </c>
      <c r="D124" s="91">
        <v>17.39576654152</v>
      </c>
      <c r="E124" s="123">
        <v>11.1629953146</v>
      </c>
      <c r="F124" s="123">
        <v>6.2851051198999999</v>
      </c>
      <c r="G124" s="442">
        <v>11.789759718399999</v>
      </c>
      <c r="H124" s="444">
        <v>18.411477484399999</v>
      </c>
    </row>
    <row r="125" spans="1:10" ht="18.600000000000001" customHeight="1">
      <c r="A125" s="61"/>
      <c r="B125" s="52" t="s">
        <v>62</v>
      </c>
      <c r="C125" s="304">
        <v>57.649535011099999</v>
      </c>
      <c r="D125" s="91">
        <v>40.522063246720002</v>
      </c>
      <c r="E125" s="123">
        <v>11.517718222599999</v>
      </c>
      <c r="F125" s="123">
        <v>5.6503253600000001</v>
      </c>
      <c r="G125" s="442">
        <v>10.607657487799999</v>
      </c>
      <c r="H125" s="444">
        <v>21.371351354999998</v>
      </c>
    </row>
    <row r="126" spans="1:10" ht="18.600000000000001" customHeight="1">
      <c r="A126" s="61"/>
      <c r="B126" s="52" t="s">
        <v>57</v>
      </c>
      <c r="C126" s="304">
        <v>11.42696585955</v>
      </c>
      <c r="D126" s="91">
        <v>7.2562551874399999</v>
      </c>
      <c r="E126" s="123">
        <v>6.0166083043</v>
      </c>
      <c r="F126" s="123">
        <v>4.6129250801000001</v>
      </c>
      <c r="G126" s="442">
        <v>4.5052806559</v>
      </c>
      <c r="H126" s="444">
        <v>8.601356644800001</v>
      </c>
    </row>
    <row r="127" spans="1:10" ht="18.600000000000001" customHeight="1">
      <c r="A127" s="61"/>
      <c r="B127" s="52" t="s">
        <v>225</v>
      </c>
      <c r="C127" s="304">
        <v>47.048628632400003</v>
      </c>
      <c r="D127" s="91">
        <v>28.845487113623999</v>
      </c>
      <c r="E127" s="123">
        <v>39.253955663299998</v>
      </c>
      <c r="F127" s="123">
        <v>52.599510060100002</v>
      </c>
      <c r="G127" s="442">
        <v>61.963060916099998</v>
      </c>
      <c r="H127" s="444">
        <v>84.659780064499998</v>
      </c>
    </row>
    <row r="128" spans="1:10" ht="18.600000000000001" customHeight="1">
      <c r="A128" s="61"/>
      <c r="B128" s="52" t="s">
        <v>226</v>
      </c>
      <c r="C128" s="304">
        <v>0.70995623350000003</v>
      </c>
      <c r="D128" s="91">
        <v>0.86386342400000005</v>
      </c>
      <c r="E128" s="123">
        <v>0.64829652199999999</v>
      </c>
      <c r="F128" s="123">
        <v>1.0608105999999999</v>
      </c>
      <c r="G128" s="442">
        <v>1.898326553</v>
      </c>
      <c r="H128" s="445">
        <v>0.28311744249999998</v>
      </c>
    </row>
    <row r="129" spans="1:8" ht="18.600000000000001" customHeight="1">
      <c r="A129" s="61"/>
      <c r="B129" s="52" t="s">
        <v>227</v>
      </c>
      <c r="C129" s="304">
        <v>5.5610146739999999</v>
      </c>
      <c r="D129" s="91">
        <v>0.43223490184000002</v>
      </c>
      <c r="E129" s="123">
        <v>1.8176905759999999</v>
      </c>
      <c r="F129" s="123">
        <v>5.3256187197999996</v>
      </c>
      <c r="G129" s="442">
        <v>9.1764072808999995</v>
      </c>
      <c r="H129" s="444">
        <v>15.1647173693</v>
      </c>
    </row>
    <row r="130" spans="1:8" ht="18.600000000000001" customHeight="1">
      <c r="A130" s="61"/>
      <c r="B130" s="52" t="s">
        <v>228</v>
      </c>
      <c r="C130" s="311" t="s">
        <v>194</v>
      </c>
      <c r="D130" s="91">
        <v>0.53883116880000004</v>
      </c>
      <c r="E130" s="123">
        <v>0.287073456</v>
      </c>
      <c r="F130" s="123">
        <v>0.28278039999999999</v>
      </c>
      <c r="G130" s="442">
        <v>0.75400913400000003</v>
      </c>
      <c r="H130" s="444">
        <v>1.2499161599999999</v>
      </c>
    </row>
    <row r="131" spans="1:8" ht="18.600000000000001" customHeight="1">
      <c r="A131" s="61"/>
      <c r="B131" s="126" t="s">
        <v>363</v>
      </c>
      <c r="C131" s="304">
        <v>7.4844670249703471</v>
      </c>
      <c r="D131" s="91">
        <v>4.2446667360335946</v>
      </c>
      <c r="E131" s="123">
        <v>2.6613500155161218</v>
      </c>
      <c r="F131" s="123">
        <v>1.8528463076334643</v>
      </c>
      <c r="G131" s="443">
        <v>2.8463758637343552</v>
      </c>
      <c r="H131" s="444">
        <v>9.1511443435405706</v>
      </c>
    </row>
    <row r="132" spans="1:8" ht="18.600000000000001" customHeight="1">
      <c r="A132" s="61"/>
      <c r="B132" s="526" t="s">
        <v>384</v>
      </c>
      <c r="C132" s="526"/>
      <c r="D132" s="526"/>
      <c r="E132" s="526"/>
      <c r="F132" s="526"/>
      <c r="G132" s="526"/>
      <c r="H132" s="527"/>
    </row>
    <row r="133" spans="1:8" ht="18.600000000000001" customHeight="1">
      <c r="A133" s="61"/>
      <c r="B133" s="61"/>
      <c r="C133" s="61"/>
      <c r="D133" s="133"/>
      <c r="E133" s="61"/>
      <c r="F133" s="61"/>
      <c r="G133" s="61"/>
      <c r="H133" s="61"/>
    </row>
    <row r="134" spans="1:8" ht="18.600000000000001" customHeight="1">
      <c r="A134" s="61"/>
      <c r="B134" s="160" t="s">
        <v>385</v>
      </c>
      <c r="C134" s="162">
        <v>2024</v>
      </c>
      <c r="D134" s="162">
        <v>2023</v>
      </c>
      <c r="E134" s="162">
        <v>2022</v>
      </c>
      <c r="F134" s="162">
        <v>2021</v>
      </c>
      <c r="G134" s="162">
        <v>2020</v>
      </c>
      <c r="H134" s="161">
        <v>2019</v>
      </c>
    </row>
    <row r="135" spans="1:8" ht="18.600000000000001" customHeight="1">
      <c r="A135" s="61"/>
      <c r="B135" s="52" t="s">
        <v>224</v>
      </c>
      <c r="C135" s="304">
        <v>7179.784239150028</v>
      </c>
      <c r="D135" s="416">
        <v>7729.6320817005817</v>
      </c>
      <c r="E135" s="416">
        <v>5480.5505510545718</v>
      </c>
      <c r="F135" s="416">
        <v>2196.7358060887227</v>
      </c>
      <c r="G135" s="416">
        <v>7018.1282087916188</v>
      </c>
      <c r="H135" s="416">
        <v>16854.535597200971</v>
      </c>
    </row>
    <row r="136" spans="1:8" ht="18.600000000000001" customHeight="1">
      <c r="A136" s="61"/>
      <c r="B136" s="52" t="s">
        <v>44</v>
      </c>
      <c r="C136" s="304">
        <v>4163.1005401087168</v>
      </c>
      <c r="D136" s="417">
        <v>4504.6306415540002</v>
      </c>
      <c r="E136" s="417">
        <v>3430.6402421598523</v>
      </c>
      <c r="F136" s="417">
        <v>1775.9208217300006</v>
      </c>
      <c r="G136" s="417">
        <v>4730.6831596000002</v>
      </c>
      <c r="H136" s="417">
        <v>9924.7886237333332</v>
      </c>
    </row>
    <row r="137" spans="1:8" ht="18.600000000000001" customHeight="1">
      <c r="A137" s="61"/>
      <c r="B137" s="52" t="s">
        <v>52</v>
      </c>
      <c r="C137" s="304">
        <v>631.44926599999997</v>
      </c>
      <c r="D137" s="417">
        <v>592.7295561389999</v>
      </c>
      <c r="E137" s="417">
        <v>315.6405932800007</v>
      </c>
      <c r="F137" s="417">
        <v>95.934864160000004</v>
      </c>
      <c r="G137" s="417">
        <v>462.96214880000002</v>
      </c>
      <c r="H137" s="417">
        <v>1277.6965548666667</v>
      </c>
    </row>
    <row r="138" spans="1:8" ht="18.600000000000001" customHeight="1">
      <c r="A138" s="61"/>
      <c r="B138" s="52" t="s">
        <v>62</v>
      </c>
      <c r="C138" s="304">
        <v>522.48412787899997</v>
      </c>
      <c r="D138" s="417">
        <v>581.31654141700005</v>
      </c>
      <c r="E138" s="417">
        <v>347.67329383999999</v>
      </c>
      <c r="F138" s="417">
        <v>89.723075429999994</v>
      </c>
      <c r="G138" s="417">
        <v>557.18447779999997</v>
      </c>
      <c r="H138" s="417">
        <v>1286.6965846666667</v>
      </c>
    </row>
    <row r="139" spans="1:8" ht="18.600000000000001" customHeight="1">
      <c r="A139" s="61"/>
      <c r="B139" s="52" t="s">
        <v>57</v>
      </c>
      <c r="C139" s="304">
        <v>669.35377089999997</v>
      </c>
      <c r="D139" s="417">
        <v>640.48309765980002</v>
      </c>
      <c r="E139" s="417">
        <v>621.62507795199997</v>
      </c>
      <c r="F139" s="417">
        <v>30.513865361999997</v>
      </c>
      <c r="G139" s="417">
        <v>708.82256971999993</v>
      </c>
      <c r="H139" s="417">
        <v>2001.6800450166666</v>
      </c>
    </row>
    <row r="140" spans="1:8" ht="18.600000000000001" customHeight="1">
      <c r="A140" s="61"/>
      <c r="B140" s="52" t="s">
        <v>225</v>
      </c>
      <c r="C140" s="304">
        <v>290.19829098079998</v>
      </c>
      <c r="D140" s="417">
        <v>242.355971232</v>
      </c>
      <c r="E140" s="417">
        <v>158.85245260800002</v>
      </c>
      <c r="F140" s="417">
        <v>43.325092912000002</v>
      </c>
      <c r="G140" s="417">
        <v>242.13119956</v>
      </c>
      <c r="H140" s="417">
        <v>472.91686800000002</v>
      </c>
    </row>
    <row r="141" spans="1:8" ht="18.600000000000001" customHeight="1">
      <c r="A141" s="61"/>
      <c r="B141" s="52" t="s">
        <v>226</v>
      </c>
      <c r="C141" s="304">
        <v>12.59995</v>
      </c>
      <c r="D141" s="417">
        <v>11.634449999999999</v>
      </c>
      <c r="E141" s="417">
        <v>5.1919899999999997</v>
      </c>
      <c r="F141" s="417">
        <v>0.97975999999999996</v>
      </c>
      <c r="G141" s="417">
        <v>7.9701920000000008</v>
      </c>
      <c r="H141" s="417">
        <v>18.311920000000001</v>
      </c>
    </row>
    <row r="142" spans="1:8" ht="18.600000000000001" customHeight="1">
      <c r="A142" s="61"/>
      <c r="B142" s="52" t="s">
        <v>227</v>
      </c>
      <c r="C142" s="304">
        <v>694.40950519599994</v>
      </c>
      <c r="D142" s="417">
        <v>749.19359912300001</v>
      </c>
      <c r="E142" s="417">
        <v>390.96079147760372</v>
      </c>
      <c r="F142" s="417">
        <v>80.332948502999997</v>
      </c>
      <c r="G142" s="417">
        <v>53.015951600000001</v>
      </c>
      <c r="H142" s="417">
        <v>1151.0538816999999</v>
      </c>
    </row>
    <row r="143" spans="1:8" ht="18.600000000000001" customHeight="1">
      <c r="A143" s="61"/>
      <c r="B143" s="88" t="s">
        <v>228</v>
      </c>
      <c r="C143" s="313" t="s">
        <v>194</v>
      </c>
      <c r="D143" s="418">
        <v>235.29001700200001</v>
      </c>
      <c r="E143" s="418">
        <v>134.30533736000001</v>
      </c>
      <c r="F143" s="418">
        <v>58.028147619999999</v>
      </c>
      <c r="G143" s="418">
        <v>183.0721686</v>
      </c>
      <c r="H143" s="418">
        <v>328.32746100000003</v>
      </c>
    </row>
    <row r="144" spans="1:8" ht="18.600000000000001" customHeight="1">
      <c r="A144" s="61"/>
      <c r="B144" s="216" t="s">
        <v>363</v>
      </c>
      <c r="C144" s="308">
        <v>196.18878808551113</v>
      </c>
      <c r="D144" s="419">
        <v>171.99820757378086</v>
      </c>
      <c r="E144" s="419">
        <v>75.660772377115563</v>
      </c>
      <c r="F144" s="419">
        <v>21.977230371722865</v>
      </c>
      <c r="G144" s="419">
        <v>72.286341111619436</v>
      </c>
      <c r="H144" s="419">
        <v>393.06365821763637</v>
      </c>
    </row>
    <row r="145" spans="1:8" ht="18.600000000000001" customHeight="1">
      <c r="A145" s="61"/>
      <c r="B145" s="517" t="s">
        <v>386</v>
      </c>
      <c r="C145" s="517"/>
      <c r="D145" s="517"/>
      <c r="E145" s="517"/>
      <c r="F145" s="517"/>
      <c r="G145" s="517"/>
      <c r="H145" s="517"/>
    </row>
    <row r="146" spans="1:8" ht="18.600000000000001" customHeight="1">
      <c r="A146" s="61"/>
      <c r="B146" s="214" t="s">
        <v>387</v>
      </c>
      <c r="C146" s="215">
        <v>2024</v>
      </c>
      <c r="D146" s="215">
        <v>2023</v>
      </c>
      <c r="E146" s="215">
        <v>2022</v>
      </c>
      <c r="F146" s="215">
        <v>2021</v>
      </c>
      <c r="G146" s="215">
        <v>2020</v>
      </c>
      <c r="H146" s="314">
        <v>2019</v>
      </c>
    </row>
    <row r="147" spans="1:8" ht="18.600000000000001" customHeight="1">
      <c r="A147" s="61"/>
      <c r="B147" s="52" t="s">
        <v>224</v>
      </c>
      <c r="C147" s="304">
        <v>1966.7699869571718</v>
      </c>
      <c r="D147" s="91">
        <f>SUM(D148:D156)</f>
        <v>2176.1686845532486</v>
      </c>
      <c r="E147" s="91">
        <f>SUM(E148:E156)</f>
        <v>2180.3870486776</v>
      </c>
      <c r="F147" s="91">
        <f>SUM(F148:F156)</f>
        <v>1904.464617062134</v>
      </c>
      <c r="G147" s="91">
        <f>SUM(G148:G156)</f>
        <v>2843.3020387501847</v>
      </c>
      <c r="H147" s="91">
        <f>SUM(H148:H156)</f>
        <v>3936.0090915688102</v>
      </c>
    </row>
    <row r="148" spans="1:8" ht="18.600000000000001" customHeight="1">
      <c r="A148" s="61"/>
      <c r="B148" s="52" t="s">
        <v>44</v>
      </c>
      <c r="C148" s="315">
        <v>1579.5353818410001</v>
      </c>
      <c r="D148" s="91">
        <f t="shared" ref="D148:D154" si="0">D136-D160</f>
        <v>1598.0069915540003</v>
      </c>
      <c r="E148" s="91">
        <v>1739.2910021600001</v>
      </c>
      <c r="F148" s="91">
        <v>1605.4792917300001</v>
      </c>
      <c r="G148" s="91">
        <v>2146.9330896000001</v>
      </c>
      <c r="H148" s="91">
        <v>2713.0345704000001</v>
      </c>
    </row>
    <row r="149" spans="1:8" ht="18.600000000000001" customHeight="1">
      <c r="A149" s="61"/>
      <c r="B149" s="52" t="s">
        <v>52</v>
      </c>
      <c r="C149" s="304">
        <v>118.12180600000001</v>
      </c>
      <c r="D149" s="91">
        <f t="shared" si="0"/>
        <v>103.39966613899992</v>
      </c>
      <c r="E149" s="91">
        <v>88.796383280000001</v>
      </c>
      <c r="F149" s="91">
        <v>70.235774160000005</v>
      </c>
      <c r="G149" s="91">
        <v>138.97831880000001</v>
      </c>
      <c r="H149" s="91">
        <v>226.96108820000001</v>
      </c>
    </row>
    <row r="150" spans="1:8" ht="18.600000000000001" customHeight="1">
      <c r="A150" s="61"/>
      <c r="B150" s="52" t="s">
        <v>62</v>
      </c>
      <c r="C150" s="304">
        <v>87.321897879000005</v>
      </c>
      <c r="D150" s="91">
        <f t="shared" si="0"/>
        <v>74.922901417000048</v>
      </c>
      <c r="E150" s="91">
        <v>81.469493839999998</v>
      </c>
      <c r="F150" s="91">
        <v>82.231265429999993</v>
      </c>
      <c r="G150" s="91">
        <v>149.3968678</v>
      </c>
      <c r="H150" s="91">
        <v>248.04271800000001</v>
      </c>
    </row>
    <row r="151" spans="1:8" ht="18.600000000000001" customHeight="1">
      <c r="A151" s="61"/>
      <c r="B151" s="52" t="s">
        <v>57</v>
      </c>
      <c r="C151" s="304">
        <v>23.075760899999999</v>
      </c>
      <c r="D151" s="91">
        <f t="shared" si="0"/>
        <v>19.328157659800013</v>
      </c>
      <c r="E151" s="91">
        <v>12.924497951999999</v>
      </c>
      <c r="F151" s="91">
        <v>8.462785362</v>
      </c>
      <c r="G151" s="91">
        <v>28.993989719999998</v>
      </c>
      <c r="H151" s="91">
        <v>71.130178349999994</v>
      </c>
    </row>
    <row r="152" spans="1:8" ht="18.600000000000001" customHeight="1">
      <c r="A152" s="61"/>
      <c r="B152" s="52" t="s">
        <v>225</v>
      </c>
      <c r="C152" s="304">
        <v>92.914830980800005</v>
      </c>
      <c r="D152" s="91">
        <f t="shared" si="0"/>
        <v>82.199891231999999</v>
      </c>
      <c r="E152" s="91">
        <v>69.932532608000002</v>
      </c>
      <c r="F152" s="91">
        <v>30.879922912000001</v>
      </c>
      <c r="G152" s="91">
        <v>111.44691956</v>
      </c>
      <c r="H152" s="91">
        <v>170.136428</v>
      </c>
    </row>
    <row r="153" spans="1:8" ht="18.600000000000001" customHeight="1">
      <c r="A153" s="61"/>
      <c r="B153" s="52" t="s">
        <v>226</v>
      </c>
      <c r="C153" s="311" t="s">
        <v>194</v>
      </c>
      <c r="D153" s="91">
        <f t="shared" si="0"/>
        <v>0</v>
      </c>
      <c r="E153" s="91">
        <v>0</v>
      </c>
      <c r="F153" s="91">
        <v>0</v>
      </c>
      <c r="G153" s="91">
        <v>2.1047920000000002</v>
      </c>
      <c r="H153" s="91" t="s">
        <v>194</v>
      </c>
    </row>
    <row r="154" spans="1:8" ht="18.600000000000001" customHeight="1">
      <c r="A154" s="61"/>
      <c r="B154" s="52" t="s">
        <v>227</v>
      </c>
      <c r="C154" s="304">
        <v>12.057995196</v>
      </c>
      <c r="D154" s="91">
        <f t="shared" si="0"/>
        <v>13.815719123000008</v>
      </c>
      <c r="E154" s="91">
        <v>23.667801477600001</v>
      </c>
      <c r="F154" s="91">
        <v>30.066958502999999</v>
      </c>
      <c r="G154" s="91">
        <v>52.893011600000001</v>
      </c>
      <c r="H154" s="91">
        <v>84.906521699999999</v>
      </c>
    </row>
    <row r="155" spans="1:8" ht="18.600000000000001" customHeight="1">
      <c r="A155" s="61"/>
      <c r="B155" s="52" t="s">
        <v>228</v>
      </c>
      <c r="C155" s="311" t="s">
        <v>194</v>
      </c>
      <c r="D155" s="91">
        <f>D143</f>
        <v>235.29001700200001</v>
      </c>
      <c r="E155" s="91">
        <v>134.30533736000001</v>
      </c>
      <c r="F155" s="91">
        <v>58.028147619999999</v>
      </c>
      <c r="G155" s="91">
        <v>183.0721686</v>
      </c>
      <c r="H155" s="91">
        <v>328.32746100000003</v>
      </c>
    </row>
    <row r="156" spans="1:8" ht="18.600000000000001" customHeight="1">
      <c r="A156" s="61"/>
      <c r="B156" s="126" t="s">
        <v>363</v>
      </c>
      <c r="C156" s="304">
        <v>53.742314160371421</v>
      </c>
      <c r="D156" s="91">
        <f>D144-D168</f>
        <v>49.205340426448586</v>
      </c>
      <c r="E156" s="91">
        <v>30</v>
      </c>
      <c r="F156" s="91">
        <v>19.080471345134104</v>
      </c>
      <c r="G156" s="91">
        <v>29.482881070183591</v>
      </c>
      <c r="H156" s="91">
        <v>93.470125918809984</v>
      </c>
    </row>
    <row r="157" spans="1:8" ht="18.600000000000001" customHeight="1">
      <c r="A157" s="61"/>
      <c r="B157" s="532" t="s">
        <v>388</v>
      </c>
      <c r="C157" s="532"/>
      <c r="D157" s="532"/>
      <c r="E157" s="532"/>
      <c r="F157" s="532"/>
      <c r="G157" s="532"/>
      <c r="H157" s="532"/>
    </row>
    <row r="158" spans="1:8" ht="18.600000000000001" customHeight="1">
      <c r="A158" s="61"/>
      <c r="B158" s="160" t="s">
        <v>389</v>
      </c>
      <c r="C158" s="162">
        <v>2024</v>
      </c>
      <c r="D158" s="162">
        <v>2023</v>
      </c>
      <c r="E158" s="162">
        <v>2022</v>
      </c>
      <c r="F158" s="162">
        <v>2021</v>
      </c>
      <c r="G158" s="162">
        <v>2020</v>
      </c>
      <c r="H158" s="161">
        <v>2019</v>
      </c>
    </row>
    <row r="159" spans="1:8" ht="18.600000000000001" customHeight="1">
      <c r="A159" s="61"/>
      <c r="B159" s="52" t="s">
        <v>224</v>
      </c>
      <c r="C159" s="304">
        <v>5213.0142521928556</v>
      </c>
      <c r="D159" s="304">
        <v>5553.4633971473313</v>
      </c>
      <c r="E159" s="304">
        <v>3300.1635023769713</v>
      </c>
      <c r="F159" s="304">
        <v>292.27118902658941</v>
      </c>
      <c r="G159" s="304">
        <v>4174.8261700414359</v>
      </c>
      <c r="H159" s="304">
        <v>12918.526505632159</v>
      </c>
    </row>
    <row r="160" spans="1:8" ht="18.600000000000001" customHeight="1">
      <c r="A160" s="61"/>
      <c r="B160" s="52" t="s">
        <v>44</v>
      </c>
      <c r="C160" s="304">
        <v>2583.5651582677169</v>
      </c>
      <c r="D160" s="304">
        <v>2906.62365</v>
      </c>
      <c r="E160" s="304">
        <v>1691.349239999852</v>
      </c>
      <c r="F160" s="304">
        <v>170.44153000000063</v>
      </c>
      <c r="G160" s="304">
        <v>2583.7500700000001</v>
      </c>
      <c r="H160" s="420">
        <v>7211.7540533333331</v>
      </c>
    </row>
    <row r="161" spans="1:8" ht="18.600000000000001" customHeight="1">
      <c r="A161" s="61"/>
      <c r="B161" s="52" t="s">
        <v>52</v>
      </c>
      <c r="C161" s="304">
        <v>513.32745999999997</v>
      </c>
      <c r="D161" s="304">
        <v>489.32988999999998</v>
      </c>
      <c r="E161" s="304">
        <v>226.84421000000069</v>
      </c>
      <c r="F161" s="304">
        <v>25.699090000000002</v>
      </c>
      <c r="G161" s="304">
        <v>323.98383000000001</v>
      </c>
      <c r="H161" s="420">
        <v>1050.7354666666668</v>
      </c>
    </row>
    <row r="162" spans="1:8" ht="18.600000000000001" customHeight="1">
      <c r="A162" s="61"/>
      <c r="B162" s="52" t="s">
        <v>62</v>
      </c>
      <c r="C162" s="304">
        <v>435.16223000000002</v>
      </c>
      <c r="D162" s="304">
        <v>506.39364</v>
      </c>
      <c r="E162" s="304">
        <v>266.2038</v>
      </c>
      <c r="F162" s="304">
        <v>7.4918100000000001</v>
      </c>
      <c r="G162" s="304">
        <v>407.78760999999997</v>
      </c>
      <c r="H162" s="420">
        <v>1038.6538666666668</v>
      </c>
    </row>
    <row r="163" spans="1:8" ht="18.600000000000001" customHeight="1">
      <c r="A163" s="61"/>
      <c r="B163" s="52" t="s">
        <v>57</v>
      </c>
      <c r="C163" s="304">
        <v>646.27800999999999</v>
      </c>
      <c r="D163" s="304">
        <v>621.15494000000001</v>
      </c>
      <c r="E163" s="304">
        <v>608.70057999999995</v>
      </c>
      <c r="F163" s="304">
        <v>22.051079999999999</v>
      </c>
      <c r="G163" s="304">
        <v>679.82857999999999</v>
      </c>
      <c r="H163" s="420">
        <v>1930.5498666666665</v>
      </c>
    </row>
    <row r="164" spans="1:8" ht="18.600000000000001" customHeight="1">
      <c r="A164" s="61"/>
      <c r="B164" s="52" t="s">
        <v>225</v>
      </c>
      <c r="C164" s="304">
        <v>197.28345999999999</v>
      </c>
      <c r="D164" s="304">
        <v>160.15608</v>
      </c>
      <c r="E164" s="304">
        <v>88.919920000000005</v>
      </c>
      <c r="F164" s="304">
        <v>12.445169999999999</v>
      </c>
      <c r="G164" s="304">
        <v>130.68428</v>
      </c>
      <c r="H164" s="420">
        <v>302.78044</v>
      </c>
    </row>
    <row r="165" spans="1:8" ht="18.600000000000001" customHeight="1">
      <c r="A165" s="61"/>
      <c r="B165" s="52" t="s">
        <v>226</v>
      </c>
      <c r="C165" s="304">
        <v>12.59995</v>
      </c>
      <c r="D165" s="304">
        <v>11.634449999999999</v>
      </c>
      <c r="E165" s="304">
        <v>5.1919899999999997</v>
      </c>
      <c r="F165" s="304">
        <v>0.97975999999999996</v>
      </c>
      <c r="G165" s="304">
        <v>5.8654000000000002</v>
      </c>
      <c r="H165" s="420">
        <v>18.311920000000001</v>
      </c>
    </row>
    <row r="166" spans="1:8" ht="18.600000000000001" customHeight="1">
      <c r="A166" s="61"/>
      <c r="B166" s="52" t="s">
        <v>227</v>
      </c>
      <c r="C166" s="304">
        <v>682.35150999999996</v>
      </c>
      <c r="D166" s="304">
        <v>735.37788</v>
      </c>
      <c r="E166" s="304">
        <v>367.29299000000373</v>
      </c>
      <c r="F166" s="304">
        <v>50.265990000000002</v>
      </c>
      <c r="G166" s="304">
        <v>0.12293999999999999</v>
      </c>
      <c r="H166" s="420">
        <v>1066.1473599999999</v>
      </c>
    </row>
    <row r="167" spans="1:8" ht="18.600000000000001" customHeight="1">
      <c r="A167" s="61"/>
      <c r="B167" s="52" t="s">
        <v>228</v>
      </c>
      <c r="C167" s="311" t="s">
        <v>194</v>
      </c>
      <c r="D167" s="311" t="s">
        <v>194</v>
      </c>
      <c r="E167" s="311" t="s">
        <v>194</v>
      </c>
      <c r="F167" s="311" t="s">
        <v>194</v>
      </c>
      <c r="G167" s="311" t="s">
        <v>194</v>
      </c>
      <c r="H167" s="311" t="s">
        <v>194</v>
      </c>
    </row>
    <row r="168" spans="1:8" ht="18.600000000000001" customHeight="1">
      <c r="A168" s="61"/>
      <c r="B168" s="126" t="s">
        <v>363</v>
      </c>
      <c r="C168" s="304">
        <v>142.44647392513971</v>
      </c>
      <c r="D168" s="304">
        <v>122.79286714733227</v>
      </c>
      <c r="E168" s="304">
        <v>45.660772377115563</v>
      </c>
      <c r="F168" s="304">
        <v>2.8967590265887617</v>
      </c>
      <c r="G168" s="304">
        <v>42.803460041435841</v>
      </c>
      <c r="H168" s="304">
        <v>299.5935322988264</v>
      </c>
    </row>
    <row r="169" spans="1:8" ht="18.600000000000001" customHeight="1">
      <c r="A169" s="61"/>
      <c r="B169" s="533" t="s">
        <v>390</v>
      </c>
      <c r="C169" s="533"/>
      <c r="D169" s="533"/>
      <c r="E169" s="533"/>
      <c r="F169" s="533"/>
      <c r="G169" s="533"/>
      <c r="H169" s="533"/>
    </row>
    <row r="170" spans="1:8" ht="18.600000000000001" customHeight="1">
      <c r="A170" s="61"/>
      <c r="B170" s="518" t="s">
        <v>391</v>
      </c>
      <c r="C170" s="518"/>
      <c r="D170" s="518"/>
      <c r="E170" s="518"/>
      <c r="F170" s="518"/>
      <c r="G170" s="518"/>
      <c r="H170" s="518"/>
    </row>
    <row r="171" spans="1:8" ht="18.600000000000001" customHeight="1">
      <c r="A171" s="61"/>
      <c r="B171" s="78"/>
      <c r="C171" s="79"/>
      <c r="D171" s="79"/>
      <c r="E171" s="79"/>
      <c r="F171" s="79"/>
      <c r="G171" s="68"/>
      <c r="H171" s="68"/>
    </row>
    <row r="172" spans="1:8" ht="18.600000000000001" customHeight="1">
      <c r="A172" s="61"/>
      <c r="B172" s="160" t="s">
        <v>392</v>
      </c>
      <c r="C172" s="162">
        <v>2024</v>
      </c>
      <c r="D172" s="162">
        <v>2023</v>
      </c>
      <c r="E172" s="162">
        <v>2022</v>
      </c>
      <c r="F172" s="162">
        <v>2021</v>
      </c>
      <c r="G172" s="162">
        <v>2020</v>
      </c>
      <c r="H172" s="161">
        <v>2019</v>
      </c>
    </row>
    <row r="173" spans="1:8" ht="18.600000000000001" customHeight="1">
      <c r="A173" s="61"/>
      <c r="B173" s="52" t="s">
        <v>224</v>
      </c>
      <c r="C173" s="304">
        <v>1143.9676237107076</v>
      </c>
      <c r="D173" s="91">
        <f>SUM(D174:D182)</f>
        <v>1313.7522682725635</v>
      </c>
      <c r="E173" s="91">
        <v>1342.3486954236721</v>
      </c>
      <c r="F173" s="91">
        <f>SUM(F174:F182)</f>
        <v>1505.0168621323883</v>
      </c>
      <c r="G173" s="91">
        <f>SUM(G174:G182)</f>
        <v>1025.1990842759842</v>
      </c>
      <c r="H173" s="91">
        <f>SUM(H174:H182)</f>
        <v>389.94186705942468</v>
      </c>
    </row>
    <row r="174" spans="1:8" ht="18.600000000000001" customHeight="1">
      <c r="A174" s="61"/>
      <c r="B174" s="52" t="s">
        <v>44</v>
      </c>
      <c r="C174" s="304">
        <v>322.21799329895998</v>
      </c>
      <c r="D174" s="91">
        <v>343.116841170096</v>
      </c>
      <c r="E174" s="91">
        <v>186.79082146272</v>
      </c>
      <c r="F174" s="91">
        <v>238.33987515000001</v>
      </c>
      <c r="G174" s="91">
        <v>208.3576569912</v>
      </c>
      <c r="H174" s="91">
        <v>108.1383756372</v>
      </c>
    </row>
    <row r="175" spans="1:8" ht="18.600000000000001" customHeight="1">
      <c r="A175" s="61"/>
      <c r="B175" s="52" t="s">
        <v>52</v>
      </c>
      <c r="C175" s="304">
        <v>49.942257754895998</v>
      </c>
      <c r="D175" s="91">
        <v>58.922747930615998</v>
      </c>
      <c r="E175" s="91">
        <v>19.6234454433765</v>
      </c>
      <c r="F175" s="91">
        <v>24.677041540800001</v>
      </c>
      <c r="G175" s="91">
        <v>36.909480179686199</v>
      </c>
      <c r="H175" s="91">
        <v>18.5521816119</v>
      </c>
    </row>
    <row r="176" spans="1:8" ht="18.600000000000001" customHeight="1">
      <c r="A176" s="61"/>
      <c r="B176" s="52" t="s">
        <v>62</v>
      </c>
      <c r="C176" s="304">
        <v>47.549822777351999</v>
      </c>
      <c r="D176" s="91">
        <v>49.316410901520001</v>
      </c>
      <c r="E176" s="91">
        <v>2.908065947736</v>
      </c>
      <c r="F176" s="91">
        <v>6.0085317996000001</v>
      </c>
      <c r="G176" s="91">
        <v>3.2230954647900001</v>
      </c>
      <c r="H176" s="91">
        <v>1.38090491898</v>
      </c>
    </row>
    <row r="177" spans="1:8" ht="18.600000000000001" customHeight="1">
      <c r="A177" s="61"/>
      <c r="B177" s="52" t="s">
        <v>57</v>
      </c>
      <c r="C177" s="304">
        <v>28.615236094511999</v>
      </c>
      <c r="D177" s="91">
        <v>34.627562918160002</v>
      </c>
      <c r="E177" s="91">
        <v>0.58653076925850001</v>
      </c>
      <c r="F177" s="91">
        <v>1.5806862935999999</v>
      </c>
      <c r="G177" s="91">
        <v>1.2180064034160001</v>
      </c>
      <c r="H177" s="91">
        <v>0.47479750023</v>
      </c>
    </row>
    <row r="178" spans="1:8" ht="18.600000000000001" customHeight="1">
      <c r="A178" s="61"/>
      <c r="B178" s="52" t="s">
        <v>225</v>
      </c>
      <c r="C178" s="304">
        <v>453.12785928387001</v>
      </c>
      <c r="D178" s="91">
        <v>495.731399831658</v>
      </c>
      <c r="E178" s="91">
        <v>582.72360655126204</v>
      </c>
      <c r="F178" s="91">
        <v>659.04695226062097</v>
      </c>
      <c r="G178" s="91">
        <v>376.05552915468832</v>
      </c>
      <c r="H178" s="91">
        <v>168.3983010074505</v>
      </c>
    </row>
    <row r="179" spans="1:8" ht="18.600000000000001" customHeight="1">
      <c r="A179" s="61"/>
      <c r="B179" s="52" t="s">
        <v>226</v>
      </c>
      <c r="C179" s="304">
        <v>15.137522135099999</v>
      </c>
      <c r="D179" s="91">
        <v>16.160774458319999</v>
      </c>
      <c r="E179" s="91">
        <v>23.419774536772501</v>
      </c>
      <c r="F179" s="91">
        <v>23.844271284600001</v>
      </c>
      <c r="G179" s="91">
        <v>14.347139705856</v>
      </c>
      <c r="H179" s="91">
        <v>6.5816096568000004</v>
      </c>
    </row>
    <row r="180" spans="1:8" ht="18.600000000000001" customHeight="1">
      <c r="A180" s="61"/>
      <c r="B180" s="52" t="s">
        <v>227</v>
      </c>
      <c r="C180" s="304">
        <v>196.11782843904001</v>
      </c>
      <c r="D180" s="91">
        <v>176.57438639616001</v>
      </c>
      <c r="E180" s="91">
        <v>130.58442701784</v>
      </c>
      <c r="F180" s="91">
        <v>121.73816807999999</v>
      </c>
      <c r="G180" s="91">
        <v>48.158465762159999</v>
      </c>
      <c r="H180" s="91">
        <v>12.915787204800001</v>
      </c>
    </row>
    <row r="181" spans="1:8" ht="18.600000000000001" customHeight="1">
      <c r="A181" s="61"/>
      <c r="B181" s="52" t="s">
        <v>228</v>
      </c>
      <c r="C181" s="311" t="s">
        <v>194</v>
      </c>
      <c r="D181" s="91">
        <v>109.59689798399999</v>
      </c>
      <c r="E181" s="91">
        <v>376.64279764299999</v>
      </c>
      <c r="F181" s="91">
        <v>414.702856</v>
      </c>
      <c r="G181" s="91">
        <v>326.29917532000002</v>
      </c>
      <c r="H181" s="91">
        <v>64.239789799999997</v>
      </c>
    </row>
    <row r="182" spans="1:8" ht="18.600000000000001" customHeight="1">
      <c r="A182" s="61"/>
      <c r="B182" s="126" t="s">
        <v>363</v>
      </c>
      <c r="C182" s="304">
        <v>31.259103926977499</v>
      </c>
      <c r="D182" s="91">
        <v>29.705246682033444</v>
      </c>
      <c r="E182" s="91">
        <v>19.069226051706544</v>
      </c>
      <c r="F182" s="91">
        <v>15.078479723167137</v>
      </c>
      <c r="G182" s="91">
        <v>10.630535294187842</v>
      </c>
      <c r="H182" s="91">
        <v>9.2601197220641769</v>
      </c>
    </row>
    <row r="183" spans="1:8" ht="18.600000000000001" customHeight="1">
      <c r="A183" s="61"/>
      <c r="B183" s="511" t="s">
        <v>393</v>
      </c>
      <c r="C183" s="511"/>
      <c r="D183" s="511"/>
      <c r="E183" s="511"/>
      <c r="F183" s="511"/>
      <c r="G183" s="511"/>
      <c r="H183" s="511"/>
    </row>
    <row r="184" spans="1:8" ht="18.600000000000001" customHeight="1">
      <c r="A184" s="61"/>
      <c r="B184" s="71"/>
      <c r="C184" s="71"/>
      <c r="D184" s="85"/>
      <c r="E184" s="85"/>
      <c r="F184" s="85"/>
      <c r="G184" s="119"/>
      <c r="H184" s="316"/>
    </row>
    <row r="185" spans="1:8" ht="18.600000000000001" customHeight="1">
      <c r="A185" s="61"/>
      <c r="B185" s="160" t="s">
        <v>394</v>
      </c>
      <c r="C185" s="162">
        <v>2024</v>
      </c>
      <c r="D185" s="162">
        <v>2023</v>
      </c>
      <c r="E185" s="162">
        <v>2022</v>
      </c>
      <c r="F185" s="162">
        <v>2021</v>
      </c>
      <c r="G185" s="162">
        <v>2020</v>
      </c>
      <c r="H185" s="161">
        <v>2019</v>
      </c>
    </row>
    <row r="186" spans="1:8" ht="18.600000000000001" customHeight="1">
      <c r="A186" s="61"/>
      <c r="B186" s="52" t="s">
        <v>224</v>
      </c>
      <c r="C186" s="304">
        <v>10875.786938015608</v>
      </c>
      <c r="D186" s="304">
        <v>11185.266678115688</v>
      </c>
      <c r="E186" s="304">
        <v>9317.2156289313189</v>
      </c>
      <c r="F186" s="304">
        <v>7342.0818870381481</v>
      </c>
      <c r="G186" s="304">
        <v>12178.828415705239</v>
      </c>
      <c r="H186" s="304">
        <v>22735.551535233793</v>
      </c>
    </row>
    <row r="187" spans="1:8" ht="18.600000000000001" customHeight="1">
      <c r="A187" s="61"/>
      <c r="B187" s="52" t="s">
        <v>44</v>
      </c>
      <c r="C187" s="304">
        <v>6033.0659220223315</v>
      </c>
      <c r="D187" s="304">
        <v>6005.9430700166695</v>
      </c>
      <c r="E187" s="304">
        <v>4939.9115200806727</v>
      </c>
      <c r="F187" s="304">
        <v>4133.1638726124002</v>
      </c>
      <c r="G187" s="304">
        <v>7312.8652369766205</v>
      </c>
      <c r="H187" s="304">
        <v>13032.967442632333</v>
      </c>
    </row>
    <row r="188" spans="1:8" ht="18.600000000000001" customHeight="1">
      <c r="A188" s="61"/>
      <c r="B188" s="52" t="s">
        <v>52</v>
      </c>
      <c r="C188" s="304">
        <v>973.911919813547</v>
      </c>
      <c r="D188" s="304">
        <v>1023.3653440228459</v>
      </c>
      <c r="E188" s="304">
        <v>767.88630533077719</v>
      </c>
      <c r="F188" s="304">
        <v>533.71943170420002</v>
      </c>
      <c r="G188" s="304">
        <v>1093.7510958123862</v>
      </c>
      <c r="H188" s="304">
        <v>2452.7199964720667</v>
      </c>
    </row>
    <row r="189" spans="1:8" ht="18.600000000000001" customHeight="1">
      <c r="A189" s="61"/>
      <c r="B189" s="52" t="s">
        <v>62</v>
      </c>
      <c r="C189" s="304">
        <v>829.69771830641685</v>
      </c>
      <c r="D189" s="304">
        <v>834.15477927527809</v>
      </c>
      <c r="E189" s="304">
        <v>516.15329726293601</v>
      </c>
      <c r="F189" s="304">
        <v>313.81268180359996</v>
      </c>
      <c r="G189" s="304">
        <v>805.270709856645</v>
      </c>
      <c r="H189" s="304">
        <v>1656.2458639837464</v>
      </c>
    </row>
    <row r="190" spans="1:8" ht="18.600000000000001" customHeight="1">
      <c r="A190" s="61"/>
      <c r="B190" s="52" t="s">
        <v>57</v>
      </c>
      <c r="C190" s="304">
        <v>728.18447368088789</v>
      </c>
      <c r="D190" s="304">
        <v>707.31971613520432</v>
      </c>
      <c r="E190" s="304">
        <v>646.46065913425844</v>
      </c>
      <c r="F190" s="304">
        <v>58.240325427499997</v>
      </c>
      <c r="G190" s="304">
        <v>736.305626779416</v>
      </c>
      <c r="H190" s="304">
        <v>2036.0135024114966</v>
      </c>
    </row>
    <row r="191" spans="1:8" ht="18.600000000000001" customHeight="1">
      <c r="A191" s="61"/>
      <c r="B191" s="52" t="s">
        <v>225</v>
      </c>
      <c r="C191" s="304">
        <v>993.36503209706996</v>
      </c>
      <c r="D191" s="304">
        <v>956.66105817728203</v>
      </c>
      <c r="E191" s="304">
        <v>1012.963814822562</v>
      </c>
      <c r="F191" s="304">
        <v>1256.6320125327211</v>
      </c>
      <c r="G191" s="304">
        <v>1251.2719799307883</v>
      </c>
      <c r="H191" s="304">
        <v>1190.9714429219505</v>
      </c>
    </row>
    <row r="192" spans="1:8" ht="18.600000000000001" customHeight="1">
      <c r="A192" s="61"/>
      <c r="B192" s="52" t="s">
        <v>226</v>
      </c>
      <c r="C192" s="304">
        <v>28.447428368600001</v>
      </c>
      <c r="D192" s="304">
        <v>28.659087882319998</v>
      </c>
      <c r="E192" s="304">
        <v>29.2600610587725</v>
      </c>
      <c r="F192" s="304">
        <v>25.8848418846</v>
      </c>
      <c r="G192" s="304">
        <v>24.215658258856003</v>
      </c>
      <c r="H192" s="304">
        <v>25.176647099300002</v>
      </c>
    </row>
    <row r="193" spans="1:12" ht="18.600000000000001" customHeight="1">
      <c r="A193" s="61"/>
      <c r="B193" s="52" t="s">
        <v>227</v>
      </c>
      <c r="C193" s="304">
        <v>1000.9156835090399</v>
      </c>
      <c r="D193" s="304">
        <v>1033.604330421</v>
      </c>
      <c r="E193" s="304">
        <v>763.63241311644367</v>
      </c>
      <c r="F193" s="304">
        <v>474.11848940149997</v>
      </c>
      <c r="G193" s="304">
        <v>318.86927639276001</v>
      </c>
      <c r="H193" s="304">
        <v>1414.9548898595999</v>
      </c>
    </row>
    <row r="194" spans="1:12" ht="18.600000000000001" customHeight="1">
      <c r="A194" s="61"/>
      <c r="B194" s="88" t="s">
        <v>228</v>
      </c>
      <c r="C194" s="311" t="s">
        <v>194</v>
      </c>
      <c r="D194" s="317">
        <v>345.42574615479998</v>
      </c>
      <c r="E194" s="317">
        <v>511.23520845899998</v>
      </c>
      <c r="F194" s="317">
        <v>473.01378402</v>
      </c>
      <c r="G194" s="317">
        <v>510.12535305400002</v>
      </c>
      <c r="H194" s="317">
        <v>393.81716696000001</v>
      </c>
    </row>
    <row r="195" spans="1:12" ht="18.600000000000001" customHeight="1">
      <c r="A195" s="61"/>
      <c r="B195" s="52" t="s">
        <v>363</v>
      </c>
      <c r="C195" s="304">
        <v>288.19876021771648</v>
      </c>
      <c r="D195" s="304">
        <v>250.13354603028725</v>
      </c>
      <c r="E195" s="304">
        <v>129.71234966589617</v>
      </c>
      <c r="F195" s="304">
        <v>73.496447651626937</v>
      </c>
      <c r="G195" s="304">
        <v>126.15347864376767</v>
      </c>
      <c r="H195" s="304">
        <v>532.6845828933001</v>
      </c>
      <c r="I195" s="44"/>
    </row>
    <row r="196" spans="1:12" ht="36" customHeight="1">
      <c r="A196" s="61"/>
      <c r="B196" s="531" t="s">
        <v>395</v>
      </c>
      <c r="C196" s="531"/>
      <c r="D196" s="531"/>
      <c r="E196" s="531"/>
      <c r="F196" s="531"/>
      <c r="G196" s="531"/>
      <c r="H196" s="531"/>
    </row>
    <row r="197" spans="1:12" ht="18.75" customHeight="1">
      <c r="A197" s="61"/>
      <c r="B197" s="518" t="s">
        <v>396</v>
      </c>
      <c r="C197" s="518"/>
      <c r="D197" s="518"/>
      <c r="E197" s="518"/>
      <c r="F197" s="518"/>
      <c r="G197" s="518"/>
      <c r="H197" s="518"/>
    </row>
    <row r="198" spans="1:12" ht="18.600000000000001" customHeight="1">
      <c r="A198" s="61"/>
      <c r="B198" s="78"/>
      <c r="C198" s="79"/>
      <c r="D198" s="79"/>
      <c r="E198" s="79"/>
      <c r="F198" s="113"/>
      <c r="G198" s="113"/>
      <c r="H198" s="113"/>
    </row>
    <row r="199" spans="1:12" ht="18.600000000000001" customHeight="1">
      <c r="A199" s="61"/>
      <c r="B199" s="160" t="s">
        <v>397</v>
      </c>
      <c r="C199" s="162">
        <v>2024</v>
      </c>
      <c r="D199" s="162">
        <v>2023</v>
      </c>
      <c r="E199" s="162">
        <v>2022</v>
      </c>
      <c r="F199" s="162">
        <v>2021</v>
      </c>
      <c r="G199" s="162">
        <v>2020</v>
      </c>
      <c r="H199" s="161">
        <v>2019</v>
      </c>
    </row>
    <row r="200" spans="1:12" ht="18.600000000000001" customHeight="1">
      <c r="A200" s="61"/>
      <c r="B200" s="52" t="s">
        <v>224</v>
      </c>
      <c r="C200" s="304">
        <v>13483.039640523421</v>
      </c>
      <c r="D200" s="304">
        <v>15737.761484842204</v>
      </c>
      <c r="E200" s="304">
        <v>15157.043505617719</v>
      </c>
      <c r="F200" s="304">
        <v>12582.687401061148</v>
      </c>
      <c r="G200" s="304">
        <v>19391.868937622432</v>
      </c>
      <c r="H200" s="304">
        <v>32922.291835615993</v>
      </c>
    </row>
    <row r="201" spans="1:12" ht="18.600000000000001" customHeight="1">
      <c r="A201" s="61"/>
      <c r="B201" s="52" t="s">
        <v>44</v>
      </c>
      <c r="C201" s="304">
        <v>7390.3240181502815</v>
      </c>
      <c r="D201" s="304">
        <v>8101.6627382184688</v>
      </c>
      <c r="E201" s="304">
        <v>7887.6545512590728</v>
      </c>
      <c r="F201" s="304">
        <v>7035.8268792866011</v>
      </c>
      <c r="G201" s="304">
        <v>11263.044113927619</v>
      </c>
      <c r="H201" s="304">
        <v>19144.397651356834</v>
      </c>
    </row>
    <row r="202" spans="1:12" ht="18.600000000000001" customHeight="1">
      <c r="A202" s="61"/>
      <c r="B202" s="52" t="s">
        <v>52</v>
      </c>
      <c r="C202" s="304">
        <v>1111.091341322269</v>
      </c>
      <c r="D202" s="304">
        <v>1238.0652290660187</v>
      </c>
      <c r="E202" s="304">
        <v>1000.9039637092771</v>
      </c>
      <c r="F202" s="304">
        <v>818.04282970240001</v>
      </c>
      <c r="G202" s="304">
        <v>1840.5269721262862</v>
      </c>
      <c r="H202" s="304">
        <v>3495.3911862873665</v>
      </c>
      <c r="J202" s="16"/>
      <c r="K202" s="16"/>
      <c r="L202" s="16"/>
    </row>
    <row r="203" spans="1:12" ht="18.600000000000001" customHeight="1">
      <c r="A203" s="61"/>
      <c r="B203" s="52" t="s">
        <v>62</v>
      </c>
      <c r="C203" s="304">
        <v>852.29451074763733</v>
      </c>
      <c r="D203" s="304">
        <v>861.66500694229501</v>
      </c>
      <c r="E203" s="304">
        <v>544.32587288363607</v>
      </c>
      <c r="F203" s="304">
        <v>359.38846115030003</v>
      </c>
      <c r="G203" s="304">
        <v>846.882663128545</v>
      </c>
      <c r="H203" s="304">
        <v>1710.9536761032464</v>
      </c>
    </row>
    <row r="204" spans="1:12" ht="18.600000000000001" customHeight="1">
      <c r="A204" s="61"/>
      <c r="B204" s="52" t="s">
        <v>57</v>
      </c>
      <c r="C204" s="304">
        <v>741.45106551080789</v>
      </c>
      <c r="D204" s="304">
        <v>729.93159292095118</v>
      </c>
      <c r="E204" s="304">
        <v>659.33692916595851</v>
      </c>
      <c r="F204" s="304">
        <v>82.388551530599997</v>
      </c>
      <c r="G204" s="304">
        <v>772.72034465971592</v>
      </c>
      <c r="H204" s="304">
        <v>2073.4883641774964</v>
      </c>
    </row>
    <row r="205" spans="1:12" ht="18.600000000000001" customHeight="1">
      <c r="A205" s="61"/>
      <c r="B205" s="52" t="s">
        <v>225</v>
      </c>
      <c r="C205" s="304">
        <v>1688.3217685970699</v>
      </c>
      <c r="D205" s="304">
        <v>1506.796968177282</v>
      </c>
      <c r="E205" s="304">
        <v>1623.0050988226621</v>
      </c>
      <c r="F205" s="304">
        <v>1769.898612532721</v>
      </c>
      <c r="G205" s="304">
        <v>2150.9666445307885</v>
      </c>
      <c r="H205" s="304">
        <v>2449.7100517219505</v>
      </c>
    </row>
    <row r="206" spans="1:12" ht="18.600000000000001" customHeight="1">
      <c r="A206" s="61"/>
      <c r="B206" s="52" t="s">
        <v>226</v>
      </c>
      <c r="C206" s="304">
        <v>47.063330868600005</v>
      </c>
      <c r="D206" s="304">
        <v>52.636605282319998</v>
      </c>
      <c r="E206" s="304">
        <v>69.488774058772492</v>
      </c>
      <c r="F206" s="304">
        <v>65.497020084799999</v>
      </c>
      <c r="G206" s="304">
        <v>66.625691758855993</v>
      </c>
      <c r="H206" s="304">
        <v>71.519043499299997</v>
      </c>
    </row>
    <row r="207" spans="1:12" ht="18.600000000000001" customHeight="1">
      <c r="A207" s="61"/>
      <c r="B207" s="52" t="s">
        <v>227</v>
      </c>
      <c r="C207" s="304">
        <v>1364.2948451090399</v>
      </c>
      <c r="D207" s="304">
        <v>1581.1910442210001</v>
      </c>
      <c r="E207" s="304">
        <v>1800.9096575934439</v>
      </c>
      <c r="F207" s="304">
        <v>1283.9428151018999</v>
      </c>
      <c r="G207" s="304">
        <v>918.49932519276012</v>
      </c>
      <c r="H207" s="304">
        <v>1934.0680283596998</v>
      </c>
    </row>
    <row r="208" spans="1:12" ht="18.600000000000001" customHeight="1">
      <c r="A208" s="61"/>
      <c r="B208" s="88" t="s">
        <v>228</v>
      </c>
      <c r="C208" s="317">
        <v>0</v>
      </c>
      <c r="D208" s="317">
        <v>1415.67875398358</v>
      </c>
      <c r="E208" s="317">
        <v>1441.706308459</v>
      </c>
      <c r="F208" s="317">
        <v>1094.2057840202001</v>
      </c>
      <c r="G208" s="317">
        <v>1406.4497036541002</v>
      </c>
      <c r="H208" s="317">
        <v>1510.0792512168</v>
      </c>
    </row>
    <row r="209" spans="1:8" ht="18.600000000000001" customHeight="1">
      <c r="A209" s="61"/>
      <c r="B209" s="126" t="s">
        <v>363</v>
      </c>
      <c r="C209" s="304">
        <v>288.19876021771648</v>
      </c>
      <c r="D209" s="304">
        <v>250.13354603028725</v>
      </c>
      <c r="E209" s="304">
        <v>129.71234966589617</v>
      </c>
      <c r="F209" s="304">
        <v>73.496447651626937</v>
      </c>
      <c r="G209" s="304">
        <v>126.15347864376767</v>
      </c>
      <c r="H209" s="304">
        <v>532.6845828933001</v>
      </c>
    </row>
    <row r="210" spans="1:8" ht="18.600000000000001" customHeight="1">
      <c r="A210" s="61"/>
      <c r="B210" s="531" t="s">
        <v>398</v>
      </c>
      <c r="C210" s="531"/>
      <c r="D210" s="531"/>
      <c r="E210" s="531"/>
      <c r="F210" s="531"/>
      <c r="G210" s="531"/>
      <c r="H210" s="531"/>
    </row>
    <row r="211" spans="1:8" ht="18.600000000000001" customHeight="1">
      <c r="A211" s="61"/>
      <c r="B211" s="518" t="s">
        <v>399</v>
      </c>
      <c r="C211" s="518"/>
      <c r="D211" s="518"/>
      <c r="E211" s="518"/>
      <c r="F211" s="518"/>
      <c r="G211" s="518"/>
      <c r="H211" s="518"/>
    </row>
    <row r="212" spans="1:8" ht="18.600000000000001" customHeight="1">
      <c r="A212" s="61"/>
      <c r="B212" s="61"/>
      <c r="C212" s="68"/>
      <c r="D212" s="68"/>
      <c r="E212" s="120"/>
      <c r="F212" s="68"/>
      <c r="G212" s="68"/>
      <c r="H212" s="68"/>
    </row>
    <row r="213" spans="1:8" ht="18">
      <c r="A213" s="61"/>
      <c r="B213" s="318" t="s">
        <v>400</v>
      </c>
      <c r="C213" s="319">
        <v>2024</v>
      </c>
      <c r="D213" s="319">
        <v>2023</v>
      </c>
      <c r="E213" s="68"/>
      <c r="F213" s="68"/>
      <c r="G213" s="68"/>
      <c r="H213" s="68"/>
    </row>
    <row r="214" spans="1:8" ht="18">
      <c r="A214" s="61"/>
      <c r="B214" s="52" t="s">
        <v>224</v>
      </c>
      <c r="C214" s="304">
        <v>2278.1312557332544</v>
      </c>
      <c r="D214" s="304">
        <v>1954.1565498577911</v>
      </c>
      <c r="E214" s="68"/>
      <c r="F214" s="68"/>
      <c r="G214" s="68"/>
      <c r="H214" s="68"/>
    </row>
  </sheetData>
  <sheetProtection algorithmName="SHA-512" hashValue="HRxMtYB151P4EptZlGKWyR9QkP1OhQNPNcDovObt9XzBdmP5ub/oC3XTQYP2K2UNqPxMm3F3ch5v0LLzGrEwsw==" saltValue="pMHboEUvoAf+/Vmb8vPAYQ==" spinCount="100000" sheet="1" objects="1" scenarios="1"/>
  <mergeCells count="33">
    <mergeCell ref="B197:H197"/>
    <mergeCell ref="B210:H210"/>
    <mergeCell ref="B211:H211"/>
    <mergeCell ref="B157:H157"/>
    <mergeCell ref="B169:H169"/>
    <mergeCell ref="B196:H196"/>
    <mergeCell ref="B132:H132"/>
    <mergeCell ref="B23:H23"/>
    <mergeCell ref="B24:H24"/>
    <mergeCell ref="B37:H37"/>
    <mergeCell ref="B50:H50"/>
    <mergeCell ref="B64:H64"/>
    <mergeCell ref="B101:H101"/>
    <mergeCell ref="B115:H115"/>
    <mergeCell ref="B117:H117"/>
    <mergeCell ref="B118:H118"/>
    <mergeCell ref="G120:G121"/>
    <mergeCell ref="B145:H145"/>
    <mergeCell ref="B183:H183"/>
    <mergeCell ref="B170:H170"/>
    <mergeCell ref="B4:H4"/>
    <mergeCell ref="H120:H121"/>
    <mergeCell ref="B63:H63"/>
    <mergeCell ref="B89:H89"/>
    <mergeCell ref="B8:H8"/>
    <mergeCell ref="B10:H10"/>
    <mergeCell ref="B102:H102"/>
    <mergeCell ref="B116:H116"/>
    <mergeCell ref="B6:H6"/>
    <mergeCell ref="C120:C121"/>
    <mergeCell ref="D120:D121"/>
    <mergeCell ref="E120:E121"/>
    <mergeCell ref="F120:F121"/>
  </mergeCells>
  <pageMargins left="0.7" right="0.7" top="0.75" bottom="0.75" header="0.3" footer="0.3"/>
  <pageSetup scale="45" fitToHeight="0" orientation="landscape" r:id="rId1"/>
  <rowBreaks count="2" manualBreakCount="2">
    <brk id="50" max="13" man="1"/>
    <brk id="170" max="13" man="1"/>
  </rowBreaks>
  <colBreaks count="1" manualBreakCount="1">
    <brk id="13" max="12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theme="5"/>
    <pageSetUpPr fitToPage="1"/>
  </sheetPr>
  <dimension ref="A1:L41"/>
  <sheetViews>
    <sheetView showGridLines="0" zoomScaleNormal="100" workbookViewId="0"/>
    <sheetView workbookViewId="1"/>
  </sheetViews>
  <sheetFormatPr defaultColWidth="9.44140625" defaultRowHeight="13.8"/>
  <cols>
    <col min="1" max="1" width="4.44140625" style="2" customWidth="1"/>
    <col min="2" max="2" width="50.5546875" style="2" customWidth="1"/>
    <col min="3" max="8" width="20.5546875" style="27" customWidth="1"/>
    <col min="9" max="9" width="4.5546875" style="2" customWidth="1"/>
    <col min="10" max="16384" width="9.44140625" style="2"/>
  </cols>
  <sheetData>
    <row r="1" spans="1:12" ht="14.4" customHeight="1"/>
    <row r="2" spans="1:12" ht="14.4" customHeight="1"/>
    <row r="3" spans="1:12" ht="14.4" customHeight="1"/>
    <row r="4" spans="1:12" s="9" customFormat="1" ht="33">
      <c r="B4" s="451" t="s">
        <v>401</v>
      </c>
      <c r="C4" s="451"/>
      <c r="D4" s="451"/>
      <c r="E4" s="451"/>
      <c r="F4" s="451"/>
      <c r="G4" s="451"/>
      <c r="H4" s="451"/>
      <c r="I4" s="17"/>
    </row>
    <row r="5" spans="1:12" ht="18.75" customHeight="1">
      <c r="A5" s="61"/>
      <c r="B5" s="61"/>
      <c r="C5" s="68"/>
      <c r="D5" s="68"/>
      <c r="E5" s="68"/>
      <c r="F5" s="68"/>
      <c r="G5" s="68"/>
      <c r="H5" s="68"/>
      <c r="I5" s="61"/>
    </row>
    <row r="6" spans="1:12" ht="18.75" customHeight="1">
      <c r="A6" s="61"/>
      <c r="B6" s="513" t="s">
        <v>402</v>
      </c>
      <c r="C6" s="513"/>
      <c r="D6" s="513"/>
      <c r="E6" s="513"/>
      <c r="F6" s="513"/>
      <c r="G6" s="513"/>
      <c r="H6" s="513"/>
      <c r="I6" s="61"/>
    </row>
    <row r="7" spans="1:12" ht="18.75" customHeight="1">
      <c r="A7" s="61"/>
      <c r="B7" s="84"/>
      <c r="C7" s="84"/>
      <c r="D7" s="84"/>
      <c r="E7" s="84"/>
      <c r="F7" s="84"/>
      <c r="G7" s="84"/>
      <c r="H7" s="84"/>
      <c r="I7" s="61"/>
    </row>
    <row r="8" spans="1:12" ht="18.75" customHeight="1">
      <c r="A8" s="61"/>
      <c r="B8" s="501" t="s">
        <v>286</v>
      </c>
      <c r="C8" s="501"/>
      <c r="D8" s="501"/>
      <c r="E8" s="501"/>
      <c r="F8" s="501"/>
      <c r="G8" s="501"/>
      <c r="H8" s="501"/>
      <c r="I8" s="427"/>
    </row>
    <row r="9" spans="1:12" ht="18.75" customHeight="1">
      <c r="A9" s="61"/>
      <c r="B9" s="61"/>
      <c r="C9" s="68"/>
      <c r="D9" s="68"/>
      <c r="E9" s="68"/>
      <c r="F9" s="68"/>
      <c r="G9" s="68"/>
      <c r="H9" s="68"/>
      <c r="I9" s="61"/>
    </row>
    <row r="10" spans="1:12" ht="18.75" customHeight="1">
      <c r="A10" s="61"/>
      <c r="B10" s="160" t="s">
        <v>403</v>
      </c>
      <c r="C10" s="162">
        <v>2024</v>
      </c>
      <c r="D10" s="162">
        <v>2023</v>
      </c>
      <c r="E10" s="162">
        <v>2022</v>
      </c>
      <c r="F10" s="162">
        <v>2021</v>
      </c>
      <c r="G10" s="162">
        <v>2020</v>
      </c>
      <c r="H10" s="162">
        <v>2019</v>
      </c>
      <c r="I10" s="61"/>
    </row>
    <row r="11" spans="1:12" ht="18.75" customHeight="1">
      <c r="A11" s="61"/>
      <c r="B11" s="52" t="s">
        <v>224</v>
      </c>
      <c r="C11" s="91">
        <v>1296</v>
      </c>
      <c r="D11" s="91">
        <v>1715.50226097</v>
      </c>
      <c r="E11" s="91">
        <v>1713.0683449999999</v>
      </c>
      <c r="F11" s="91">
        <v>294</v>
      </c>
      <c r="G11" s="91">
        <v>849</v>
      </c>
      <c r="H11" s="91">
        <v>1381</v>
      </c>
      <c r="I11" s="61"/>
    </row>
    <row r="12" spans="1:12" ht="36" customHeight="1">
      <c r="A12" s="61"/>
      <c r="B12" s="534" t="s">
        <v>404</v>
      </c>
      <c r="C12" s="534"/>
      <c r="D12" s="534"/>
      <c r="E12" s="534"/>
      <c r="F12" s="534"/>
      <c r="G12" s="534"/>
      <c r="H12" s="534"/>
      <c r="I12" s="175"/>
      <c r="J12" s="42"/>
      <c r="K12" s="42"/>
      <c r="L12" s="42"/>
    </row>
    <row r="13" spans="1:12" ht="18.75" customHeight="1">
      <c r="A13" s="61"/>
      <c r="B13" s="510" t="s">
        <v>405</v>
      </c>
      <c r="C13" s="510"/>
      <c r="D13" s="510"/>
      <c r="E13" s="510"/>
      <c r="F13" s="510"/>
      <c r="G13" s="510"/>
      <c r="H13" s="510"/>
      <c r="I13" s="61"/>
    </row>
    <row r="14" spans="1:12" ht="18.75" customHeight="1">
      <c r="A14" s="61"/>
      <c r="B14" s="510" t="s">
        <v>406</v>
      </c>
      <c r="C14" s="510"/>
      <c r="D14" s="510"/>
      <c r="E14" s="510"/>
      <c r="F14" s="510"/>
      <c r="G14" s="510"/>
      <c r="H14" s="510"/>
      <c r="I14" s="61"/>
    </row>
    <row r="15" spans="1:12" ht="18.75" customHeight="1">
      <c r="A15" s="61"/>
      <c r="B15" s="61"/>
      <c r="C15" s="68"/>
      <c r="D15" s="68"/>
      <c r="E15" s="68"/>
      <c r="F15" s="68"/>
      <c r="G15" s="68"/>
      <c r="H15" s="68"/>
      <c r="I15" s="61"/>
    </row>
    <row r="16" spans="1:12" ht="18.75" customHeight="1">
      <c r="A16" s="61"/>
      <c r="B16" s="160" t="s">
        <v>407</v>
      </c>
      <c r="C16" s="162">
        <v>2024</v>
      </c>
      <c r="D16" s="162">
        <v>2023</v>
      </c>
      <c r="E16" s="162">
        <v>2022</v>
      </c>
      <c r="F16" s="162">
        <v>2021</v>
      </c>
      <c r="G16" s="162">
        <v>2020</v>
      </c>
      <c r="H16" s="162">
        <v>2019</v>
      </c>
      <c r="I16" s="61"/>
    </row>
    <row r="17" spans="1:9" ht="18.75" customHeight="1">
      <c r="A17" s="61"/>
      <c r="B17" s="52" t="s">
        <v>224</v>
      </c>
      <c r="C17" s="134">
        <v>2</v>
      </c>
      <c r="D17" s="134">
        <v>4.7823593600000001</v>
      </c>
      <c r="E17" s="134">
        <v>2.44</v>
      </c>
      <c r="F17" s="97" t="s">
        <v>194</v>
      </c>
      <c r="G17" s="134">
        <v>0.05</v>
      </c>
      <c r="H17" s="134">
        <v>3.2</v>
      </c>
      <c r="I17" s="61"/>
    </row>
    <row r="18" spans="1:9" ht="18.75" customHeight="1">
      <c r="A18" s="61"/>
      <c r="B18" s="61"/>
      <c r="C18" s="68"/>
      <c r="D18" s="68"/>
      <c r="E18" s="68"/>
      <c r="F18" s="68"/>
      <c r="G18" s="68"/>
      <c r="H18" s="68"/>
      <c r="I18" s="61"/>
    </row>
    <row r="19" spans="1:9" ht="18.75" customHeight="1">
      <c r="A19" s="61"/>
      <c r="B19" s="160" t="s">
        <v>408</v>
      </c>
      <c r="C19" s="162">
        <v>2024</v>
      </c>
      <c r="D19" s="162">
        <v>2023</v>
      </c>
      <c r="E19" s="162">
        <v>2022</v>
      </c>
      <c r="F19" s="162">
        <v>2021</v>
      </c>
      <c r="G19" s="162">
        <v>2020</v>
      </c>
      <c r="H19" s="162">
        <v>2019</v>
      </c>
      <c r="I19" s="61"/>
    </row>
    <row r="20" spans="1:9" ht="18.600000000000001" customHeight="1">
      <c r="A20" s="61"/>
      <c r="B20" s="52" t="s">
        <v>224</v>
      </c>
      <c r="C20" s="91">
        <v>553</v>
      </c>
      <c r="D20" s="91">
        <v>587.67508476</v>
      </c>
      <c r="E20" s="91">
        <v>685.75492999999994</v>
      </c>
      <c r="F20" s="91">
        <v>54</v>
      </c>
      <c r="G20" s="91">
        <v>216</v>
      </c>
      <c r="H20" s="91">
        <v>557</v>
      </c>
      <c r="I20" s="61"/>
    </row>
    <row r="21" spans="1:9" ht="18.600000000000001" customHeight="1">
      <c r="A21" s="61"/>
      <c r="B21" s="61"/>
      <c r="C21" s="68"/>
      <c r="D21" s="68"/>
      <c r="E21" s="68"/>
      <c r="F21" s="68"/>
      <c r="G21" s="68"/>
      <c r="H21" s="68"/>
      <c r="I21" s="61"/>
    </row>
    <row r="22" spans="1:9" ht="18.600000000000001" customHeight="1">
      <c r="A22" s="61"/>
      <c r="B22" s="160" t="s">
        <v>409</v>
      </c>
      <c r="C22" s="162">
        <v>2024</v>
      </c>
      <c r="D22" s="162">
        <v>2023</v>
      </c>
      <c r="E22" s="162">
        <v>2022</v>
      </c>
      <c r="F22" s="162">
        <v>2021</v>
      </c>
      <c r="G22" s="162">
        <v>2020</v>
      </c>
      <c r="H22" s="162">
        <v>2019</v>
      </c>
      <c r="I22" s="61"/>
    </row>
    <row r="23" spans="1:9" ht="18.600000000000001" customHeight="1">
      <c r="A23" s="61"/>
      <c r="B23" s="52" t="s">
        <v>224</v>
      </c>
      <c r="C23" s="91">
        <v>497</v>
      </c>
      <c r="D23" s="91">
        <v>665.47142184999996</v>
      </c>
      <c r="E23" s="91">
        <v>818.88511500000004</v>
      </c>
      <c r="F23" s="91">
        <v>240</v>
      </c>
      <c r="G23" s="91">
        <v>633</v>
      </c>
      <c r="H23" s="91">
        <v>822</v>
      </c>
      <c r="I23" s="61"/>
    </row>
    <row r="24" spans="1:9" ht="18.600000000000001" customHeight="1">
      <c r="A24" s="61"/>
      <c r="B24" s="509" t="s">
        <v>410</v>
      </c>
      <c r="C24" s="509"/>
      <c r="D24" s="509"/>
      <c r="E24" s="509"/>
      <c r="F24" s="509"/>
      <c r="G24" s="509"/>
      <c r="H24" s="509"/>
      <c r="I24" s="61"/>
    </row>
    <row r="25" spans="1:9" ht="18.600000000000001" customHeight="1">
      <c r="A25" s="61"/>
      <c r="B25" s="78"/>
      <c r="C25" s="72"/>
      <c r="D25" s="72"/>
      <c r="E25" s="72"/>
      <c r="F25" s="72"/>
      <c r="G25" s="72"/>
      <c r="H25" s="287"/>
      <c r="I25" s="61"/>
    </row>
    <row r="26" spans="1:9" ht="18.600000000000001" customHeight="1">
      <c r="A26" s="61"/>
      <c r="B26" s="160" t="s">
        <v>411</v>
      </c>
      <c r="C26" s="162">
        <v>2024</v>
      </c>
      <c r="D26" s="162">
        <v>2023</v>
      </c>
      <c r="E26" s="162">
        <v>2022</v>
      </c>
      <c r="F26" s="162">
        <v>2021</v>
      </c>
      <c r="G26" s="162">
        <v>2020</v>
      </c>
      <c r="H26" s="162">
        <v>2019</v>
      </c>
      <c r="I26" s="61"/>
    </row>
    <row r="27" spans="1:9" ht="18.600000000000001" customHeight="1">
      <c r="A27" s="61"/>
      <c r="B27" s="52" t="s">
        <v>224</v>
      </c>
      <c r="C27" s="91">
        <v>38</v>
      </c>
      <c r="D27" s="91">
        <v>38.700000000000003</v>
      </c>
      <c r="E27" s="91">
        <v>52</v>
      </c>
      <c r="F27" s="91">
        <v>82</v>
      </c>
      <c r="G27" s="91">
        <v>75</v>
      </c>
      <c r="H27" s="91">
        <v>59</v>
      </c>
      <c r="I27" s="61"/>
    </row>
    <row r="28" spans="1:9" ht="18.600000000000001" customHeight="1">
      <c r="A28" s="61"/>
      <c r="B28" s="61"/>
      <c r="C28" s="68"/>
      <c r="D28" s="68"/>
      <c r="E28" s="68"/>
      <c r="F28" s="68"/>
      <c r="G28" s="68"/>
      <c r="H28" s="68"/>
      <c r="I28" s="61"/>
    </row>
    <row r="29" spans="1:9" ht="18.600000000000001" customHeight="1">
      <c r="A29" s="61"/>
      <c r="B29" s="160" t="s">
        <v>412</v>
      </c>
      <c r="C29" s="162">
        <v>2024</v>
      </c>
      <c r="D29" s="162">
        <v>2023</v>
      </c>
      <c r="E29" s="162">
        <v>2022</v>
      </c>
      <c r="F29" s="162">
        <v>2021</v>
      </c>
      <c r="G29" s="162">
        <v>2020</v>
      </c>
      <c r="H29" s="162">
        <v>2019</v>
      </c>
      <c r="I29" s="61"/>
    </row>
    <row r="30" spans="1:9" ht="18.600000000000001" customHeight="1">
      <c r="A30" s="61"/>
      <c r="B30" s="52" t="s">
        <v>224</v>
      </c>
      <c r="C30" s="91">
        <v>320</v>
      </c>
      <c r="D30" s="91">
        <v>435.64476000000002</v>
      </c>
      <c r="E30" s="91">
        <v>454.91246999999998</v>
      </c>
      <c r="F30" s="91">
        <v>202</v>
      </c>
      <c r="G30" s="91">
        <v>382</v>
      </c>
      <c r="H30" s="91">
        <v>529</v>
      </c>
      <c r="I30" s="61"/>
    </row>
    <row r="31" spans="1:9" ht="18.600000000000001" customHeight="1">
      <c r="A31" s="61"/>
      <c r="B31" s="61"/>
      <c r="C31" s="68"/>
      <c r="D31" s="68"/>
      <c r="E31" s="68"/>
      <c r="F31" s="68"/>
      <c r="G31" s="68"/>
      <c r="H31" s="68"/>
      <c r="I31" s="61"/>
    </row>
    <row r="32" spans="1:9" ht="18.600000000000001" customHeight="1">
      <c r="A32" s="61"/>
      <c r="B32" s="160" t="s">
        <v>413</v>
      </c>
      <c r="C32" s="162">
        <v>2024</v>
      </c>
      <c r="D32" s="162">
        <v>2023</v>
      </c>
      <c r="E32" s="162">
        <v>2022</v>
      </c>
      <c r="F32" s="162">
        <v>2021</v>
      </c>
      <c r="G32" s="162">
        <v>2020</v>
      </c>
      <c r="H32" s="162">
        <v>2019</v>
      </c>
      <c r="I32" s="61"/>
    </row>
    <row r="33" spans="1:9" ht="18.600000000000001" customHeight="1">
      <c r="A33" s="61"/>
      <c r="B33" s="52" t="s">
        <v>224</v>
      </c>
      <c r="C33" s="91">
        <v>19</v>
      </c>
      <c r="D33" s="91">
        <v>13.225</v>
      </c>
      <c r="E33" s="91">
        <v>18.699000000000002</v>
      </c>
      <c r="F33" s="91">
        <v>6</v>
      </c>
      <c r="G33" s="91">
        <v>27</v>
      </c>
      <c r="H33" s="91">
        <v>27</v>
      </c>
      <c r="I33" s="61"/>
    </row>
    <row r="34" spans="1:9" ht="18.600000000000001" customHeight="1">
      <c r="A34" s="61"/>
      <c r="B34" s="61"/>
      <c r="C34" s="68"/>
      <c r="D34" s="68"/>
      <c r="E34" s="68"/>
      <c r="F34" s="68"/>
      <c r="G34" s="135"/>
      <c r="H34" s="68"/>
      <c r="I34" s="61"/>
    </row>
    <row r="35" spans="1:9" ht="18.600000000000001" customHeight="1">
      <c r="A35" s="61"/>
      <c r="B35" s="160" t="s">
        <v>414</v>
      </c>
      <c r="C35" s="162">
        <v>2024</v>
      </c>
      <c r="D35" s="162">
        <v>2023</v>
      </c>
      <c r="E35" s="162">
        <v>2022</v>
      </c>
      <c r="F35" s="162">
        <v>2021</v>
      </c>
      <c r="G35" s="162">
        <v>2020</v>
      </c>
      <c r="H35" s="162">
        <v>2019</v>
      </c>
      <c r="I35" s="61"/>
    </row>
    <row r="36" spans="1:9" ht="18.600000000000001" customHeight="1">
      <c r="A36" s="61"/>
      <c r="B36" s="52" t="s">
        <v>224</v>
      </c>
      <c r="C36" s="91">
        <v>158</v>
      </c>
      <c r="D36" s="91">
        <v>154.65219999999999</v>
      </c>
      <c r="E36" s="91">
        <v>181.21340000000001</v>
      </c>
      <c r="F36" s="91">
        <v>31</v>
      </c>
      <c r="G36" s="91">
        <v>224</v>
      </c>
      <c r="H36" s="91">
        <v>266</v>
      </c>
      <c r="I36" s="61"/>
    </row>
    <row r="37" spans="1:9" ht="18.600000000000001" customHeight="1">
      <c r="A37" s="61"/>
      <c r="B37" s="61"/>
      <c r="C37" s="68"/>
      <c r="D37" s="68"/>
      <c r="E37" s="68"/>
      <c r="F37" s="68"/>
      <c r="G37" s="68"/>
      <c r="H37" s="68"/>
      <c r="I37" s="61"/>
    </row>
    <row r="38" spans="1:9" ht="18.600000000000001" customHeight="1">
      <c r="A38" s="61"/>
      <c r="B38" s="160" t="s">
        <v>415</v>
      </c>
      <c r="C38" s="162">
        <v>2024</v>
      </c>
      <c r="D38" s="162">
        <v>2023</v>
      </c>
      <c r="E38" s="162">
        <v>2022</v>
      </c>
      <c r="F38" s="162">
        <v>2021</v>
      </c>
      <c r="G38" s="162">
        <v>2020</v>
      </c>
      <c r="H38" s="162">
        <v>2019</v>
      </c>
      <c r="I38" s="61"/>
    </row>
    <row r="39" spans="1:9" ht="18.600000000000001" customHeight="1">
      <c r="A39" s="61"/>
      <c r="B39" s="52" t="s">
        <v>224</v>
      </c>
      <c r="C39" s="91">
        <v>88339</v>
      </c>
      <c r="D39" s="91">
        <v>77558.75</v>
      </c>
      <c r="E39" s="91">
        <v>60935.287300000004</v>
      </c>
      <c r="F39" s="91">
        <v>41998.646000000001</v>
      </c>
      <c r="G39" s="91">
        <v>73305</v>
      </c>
      <c r="H39" s="91">
        <v>92780.46</v>
      </c>
      <c r="I39" s="61"/>
    </row>
    <row r="40" spans="1:9" ht="36" customHeight="1">
      <c r="A40" s="61"/>
      <c r="B40" s="509" t="s">
        <v>416</v>
      </c>
      <c r="C40" s="509"/>
      <c r="D40" s="509"/>
      <c r="E40" s="509"/>
      <c r="F40" s="509"/>
      <c r="G40" s="509"/>
      <c r="H40" s="509"/>
      <c r="I40" s="61"/>
    </row>
    <row r="41" spans="1:9" ht="18">
      <c r="A41" s="61"/>
      <c r="B41" s="61"/>
      <c r="C41" s="68"/>
      <c r="D41" s="68"/>
      <c r="E41" s="68"/>
      <c r="F41" s="68"/>
      <c r="G41" s="68"/>
      <c r="H41" s="68"/>
      <c r="I41" s="61"/>
    </row>
  </sheetData>
  <sheetProtection algorithmName="SHA-512" hashValue="fcU39MHmT1X0c1A98fe+5WYITGav3G0vB8hev4NYBg8tssVn6+xjxGfdznyV+ytioBw1UfCBe7FRNXI6pjeckQ==" saltValue="IJr0jDkwMP/ih3xEOGI5vg==" spinCount="100000" sheet="1" objects="1" scenarios="1"/>
  <mergeCells count="8">
    <mergeCell ref="B4:H4"/>
    <mergeCell ref="B12:H12"/>
    <mergeCell ref="B40:H40"/>
    <mergeCell ref="B13:H13"/>
    <mergeCell ref="B14:H14"/>
    <mergeCell ref="B24:H24"/>
    <mergeCell ref="B6:H6"/>
    <mergeCell ref="B8:H8"/>
  </mergeCells>
  <phoneticPr fontId="19" type="noConversion"/>
  <pageMargins left="0.7" right="0.7" top="0.75" bottom="0.75" header="0.3" footer="0.3"/>
  <pageSetup scale="5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sheetPr>
  <dimension ref="A1:V31"/>
  <sheetViews>
    <sheetView showGridLines="0" zoomScaleNormal="100" workbookViewId="0"/>
    <sheetView workbookViewId="1"/>
  </sheetViews>
  <sheetFormatPr defaultColWidth="9.44140625" defaultRowHeight="13.8"/>
  <cols>
    <col min="1" max="1" width="4.44140625" style="2" customWidth="1"/>
    <col min="2" max="2" width="11.5546875" style="2" customWidth="1"/>
    <col min="3" max="3" width="13.44140625" style="2" customWidth="1"/>
    <col min="4" max="4" width="13.5546875" style="2" customWidth="1"/>
    <col min="5" max="5" width="12.5546875" style="2" customWidth="1"/>
    <col min="6" max="6" width="11.109375" style="2" customWidth="1"/>
    <col min="7" max="7" width="10" style="2" customWidth="1"/>
    <col min="8" max="8" width="10.109375" style="2" customWidth="1"/>
    <col min="9" max="9" width="7.44140625" style="2" customWidth="1"/>
    <col min="10" max="10" width="9.44140625" style="2" customWidth="1"/>
    <col min="11" max="14" width="9.44140625" style="2"/>
    <col min="15" max="15" width="8.5546875" style="2" customWidth="1"/>
    <col min="16" max="17" width="9.44140625" style="2"/>
    <col min="18" max="18" width="8.88671875" style="2" customWidth="1"/>
    <col min="19" max="20" width="9.44140625" style="2"/>
    <col min="21" max="21" width="12.88671875" style="2" customWidth="1"/>
    <col min="22" max="22" width="9.44140625" style="2"/>
    <col min="23" max="23" width="4.5546875" style="2" customWidth="1"/>
    <col min="24" max="16384" width="9.44140625" style="2"/>
  </cols>
  <sheetData>
    <row r="1" spans="1:22" ht="14.4" customHeight="1"/>
    <row r="2" spans="1:22" ht="14.4" customHeight="1"/>
    <row r="3" spans="1:22" ht="14.4" customHeight="1"/>
    <row r="4" spans="1:22" ht="33" customHeight="1">
      <c r="B4" s="535" t="s">
        <v>417</v>
      </c>
      <c r="C4" s="535"/>
      <c r="D4" s="535"/>
      <c r="E4" s="535"/>
      <c r="F4" s="535"/>
      <c r="G4" s="535"/>
      <c r="H4" s="535"/>
      <c r="I4" s="535"/>
      <c r="J4" s="535"/>
      <c r="K4" s="535"/>
      <c r="L4" s="535"/>
      <c r="M4" s="535"/>
      <c r="N4" s="535"/>
      <c r="O4" s="535"/>
      <c r="P4" s="535"/>
      <c r="Q4" s="535"/>
      <c r="R4" s="535"/>
      <c r="S4" s="535"/>
      <c r="T4" s="535"/>
      <c r="U4" s="535"/>
      <c r="V4" s="535"/>
    </row>
    <row r="5" spans="1:22" ht="18.600000000000001" customHeight="1">
      <c r="A5" s="61"/>
      <c r="B5" s="61"/>
      <c r="C5" s="61"/>
      <c r="D5" s="61"/>
      <c r="E5" s="61"/>
      <c r="F5" s="61"/>
      <c r="G5" s="61"/>
      <c r="H5" s="61"/>
      <c r="I5" s="61"/>
      <c r="J5" s="61"/>
      <c r="K5" s="61"/>
      <c r="L5" s="61"/>
      <c r="M5" s="61"/>
      <c r="N5" s="61"/>
      <c r="O5" s="61"/>
      <c r="P5" s="61"/>
      <c r="Q5" s="61"/>
      <c r="R5" s="61"/>
      <c r="S5" s="61"/>
      <c r="T5" s="61"/>
      <c r="U5" s="61"/>
      <c r="V5" s="61"/>
    </row>
    <row r="6" spans="1:22" ht="18.600000000000001" customHeight="1">
      <c r="A6" s="61"/>
      <c r="B6" s="377" t="s">
        <v>418</v>
      </c>
      <c r="C6" s="136"/>
      <c r="D6" s="61"/>
      <c r="E6" s="61"/>
      <c r="F6" s="61"/>
      <c r="G6" s="61"/>
      <c r="H6" s="61"/>
      <c r="I6" s="61"/>
      <c r="J6" s="61"/>
      <c r="K6" s="61"/>
      <c r="L6" s="61"/>
      <c r="M6" s="61"/>
      <c r="N6" s="61"/>
      <c r="O6" s="61"/>
      <c r="P6" s="61"/>
      <c r="Q6" s="61"/>
      <c r="R6" s="61"/>
      <c r="S6" s="61"/>
      <c r="T6" s="61"/>
      <c r="U6" s="61"/>
      <c r="V6" s="61"/>
    </row>
    <row r="7" spans="1:22" ht="18.600000000000001" customHeight="1">
      <c r="A7" s="61"/>
      <c r="B7" s="449" t="s">
        <v>419</v>
      </c>
      <c r="C7" s="449"/>
      <c r="D7" s="449"/>
      <c r="E7" s="449"/>
      <c r="F7" s="449"/>
      <c r="G7" s="449"/>
      <c r="H7" s="449"/>
      <c r="I7" s="449"/>
      <c r="J7" s="449"/>
      <c r="K7" s="449"/>
      <c r="L7" s="449"/>
      <c r="M7" s="449"/>
      <c r="N7" s="449"/>
      <c r="O7" s="449"/>
      <c r="P7" s="449"/>
      <c r="Q7" s="449"/>
      <c r="R7" s="449"/>
      <c r="S7" s="449"/>
      <c r="T7" s="449"/>
      <c r="U7" s="449"/>
      <c r="V7" s="449"/>
    </row>
    <row r="8" spans="1:22" ht="18.600000000000001" customHeight="1">
      <c r="A8" s="61"/>
      <c r="B8" s="449"/>
      <c r="C8" s="449"/>
      <c r="D8" s="449"/>
      <c r="E8" s="449"/>
      <c r="F8" s="449"/>
      <c r="G8" s="449"/>
      <c r="H8" s="449"/>
      <c r="I8" s="449"/>
      <c r="J8" s="449"/>
      <c r="K8" s="449"/>
      <c r="L8" s="449"/>
      <c r="M8" s="449"/>
      <c r="N8" s="449"/>
      <c r="O8" s="449"/>
      <c r="P8" s="449"/>
      <c r="Q8" s="449"/>
      <c r="R8" s="449"/>
      <c r="S8" s="449"/>
      <c r="T8" s="449"/>
      <c r="U8" s="449"/>
      <c r="V8" s="449"/>
    </row>
    <row r="9" spans="1:22" ht="18.600000000000001" customHeight="1">
      <c r="A9" s="61"/>
      <c r="B9" s="449"/>
      <c r="C9" s="449"/>
      <c r="D9" s="449"/>
      <c r="E9" s="449"/>
      <c r="F9" s="449"/>
      <c r="G9" s="449"/>
      <c r="H9" s="449"/>
      <c r="I9" s="449"/>
      <c r="J9" s="449"/>
      <c r="K9" s="449"/>
      <c r="L9" s="449"/>
      <c r="M9" s="449"/>
      <c r="N9" s="449"/>
      <c r="O9" s="449"/>
      <c r="P9" s="449"/>
      <c r="Q9" s="449"/>
      <c r="R9" s="449"/>
      <c r="S9" s="449"/>
      <c r="T9" s="449"/>
      <c r="U9" s="449"/>
      <c r="V9" s="449"/>
    </row>
    <row r="10" spans="1:22" ht="22.5" customHeight="1">
      <c r="A10" s="61"/>
      <c r="B10" s="449"/>
      <c r="C10" s="449"/>
      <c r="D10" s="449"/>
      <c r="E10" s="449"/>
      <c r="F10" s="449"/>
      <c r="G10" s="449"/>
      <c r="H10" s="449"/>
      <c r="I10" s="449"/>
      <c r="J10" s="449"/>
      <c r="K10" s="449"/>
      <c r="L10" s="449"/>
      <c r="M10" s="449"/>
      <c r="N10" s="449"/>
      <c r="O10" s="449"/>
      <c r="P10" s="449"/>
      <c r="Q10" s="449"/>
      <c r="R10" s="449"/>
      <c r="S10" s="449"/>
      <c r="T10" s="449"/>
      <c r="U10" s="449"/>
      <c r="V10" s="449"/>
    </row>
    <row r="11" spans="1:22" s="6" customFormat="1" ht="18.600000000000001" customHeight="1">
      <c r="A11" s="58"/>
      <c r="B11" s="66"/>
      <c r="C11" s="66"/>
      <c r="D11" s="66"/>
      <c r="E11" s="66"/>
      <c r="F11" s="66"/>
      <c r="G11" s="66"/>
      <c r="H11" s="66"/>
      <c r="I11" s="66"/>
      <c r="J11" s="66"/>
      <c r="K11" s="66"/>
      <c r="L11" s="66"/>
      <c r="M11" s="66"/>
      <c r="N11" s="66"/>
      <c r="O11" s="66"/>
      <c r="P11" s="66"/>
      <c r="Q11" s="66"/>
      <c r="R11" s="66"/>
      <c r="S11" s="66"/>
      <c r="T11" s="66"/>
      <c r="U11" s="66"/>
      <c r="V11" s="83"/>
    </row>
    <row r="12" spans="1:22" ht="18.600000000000001" customHeight="1">
      <c r="A12" s="61"/>
      <c r="B12" s="435" t="s">
        <v>44</v>
      </c>
      <c r="C12" s="61"/>
      <c r="D12" s="61"/>
      <c r="E12" s="61"/>
      <c r="F12" s="61"/>
      <c r="G12" s="61"/>
      <c r="H12" s="61"/>
      <c r="I12" s="61"/>
      <c r="J12" s="61"/>
      <c r="K12" s="61"/>
      <c r="L12" s="61"/>
      <c r="M12" s="61"/>
      <c r="N12" s="61"/>
      <c r="O12" s="61"/>
      <c r="P12" s="61"/>
      <c r="Q12" s="61"/>
      <c r="R12" s="61"/>
      <c r="S12" s="61"/>
      <c r="T12" s="61"/>
      <c r="U12" s="61"/>
      <c r="V12" s="61"/>
    </row>
    <row r="13" spans="1:22" ht="18.600000000000001" customHeight="1">
      <c r="A13" s="61"/>
      <c r="B13" s="84" t="s">
        <v>420</v>
      </c>
      <c r="C13" s="84"/>
      <c r="D13" s="84"/>
      <c r="E13" s="84"/>
      <c r="F13" s="84"/>
      <c r="G13" s="84"/>
      <c r="H13" s="536" t="s">
        <v>421</v>
      </c>
      <c r="I13" s="536"/>
      <c r="J13" s="84" t="s">
        <v>422</v>
      </c>
      <c r="K13" s="84"/>
      <c r="L13" s="84"/>
      <c r="M13" s="84"/>
      <c r="N13" s="84"/>
      <c r="O13" s="84"/>
      <c r="P13" s="84"/>
      <c r="Q13" s="84"/>
      <c r="R13" s="436" t="s">
        <v>423</v>
      </c>
      <c r="T13" s="437"/>
      <c r="U13" s="437"/>
      <c r="V13" s="437"/>
    </row>
    <row r="14" spans="1:22" ht="18.600000000000001" customHeight="1">
      <c r="A14" s="61"/>
      <c r="B14" s="84" t="s">
        <v>424</v>
      </c>
      <c r="C14" s="84"/>
      <c r="D14" s="84"/>
      <c r="E14" s="84"/>
      <c r="F14" s="84"/>
      <c r="G14" s="84"/>
      <c r="H14" s="84"/>
      <c r="I14" s="84"/>
      <c r="J14" s="84"/>
      <c r="K14" s="84"/>
      <c r="L14" s="84"/>
      <c r="M14" s="84"/>
      <c r="N14" s="84"/>
      <c r="O14" s="84"/>
      <c r="P14" s="84"/>
      <c r="Q14" s="84"/>
      <c r="R14" s="84"/>
      <c r="S14" s="84"/>
      <c r="T14" s="84"/>
      <c r="U14" s="84"/>
      <c r="V14" s="84"/>
    </row>
    <row r="15" spans="1:22" ht="18.600000000000001" customHeight="1">
      <c r="A15" s="61"/>
      <c r="B15" s="436" t="s">
        <v>425</v>
      </c>
      <c r="C15" s="437"/>
      <c r="D15" s="437"/>
      <c r="E15" s="437"/>
      <c r="F15" s="437"/>
      <c r="G15" s="437"/>
      <c r="H15" s="84"/>
      <c r="I15" s="84"/>
      <c r="J15" s="84"/>
      <c r="K15" s="84"/>
      <c r="L15" s="84"/>
      <c r="M15" s="84"/>
      <c r="N15" s="84"/>
      <c r="O15" s="84"/>
      <c r="P15" s="84"/>
      <c r="Q15" s="84"/>
      <c r="R15" s="84"/>
      <c r="S15" s="84"/>
      <c r="T15" s="84"/>
      <c r="U15" s="84"/>
      <c r="V15" s="84"/>
    </row>
    <row r="16" spans="1:22" ht="18.600000000000001" customHeight="1">
      <c r="A16" s="61"/>
      <c r="B16" s="421"/>
      <c r="C16" s="421"/>
      <c r="D16" s="421"/>
      <c r="E16" s="421"/>
      <c r="F16" s="421"/>
      <c r="G16" s="421"/>
      <c r="H16" s="61"/>
      <c r="I16" s="61"/>
      <c r="J16" s="61"/>
      <c r="K16" s="61"/>
      <c r="L16" s="61"/>
      <c r="M16" s="61"/>
      <c r="N16" s="61"/>
      <c r="O16" s="61"/>
      <c r="P16" s="61"/>
      <c r="Q16" s="61"/>
      <c r="R16" s="61"/>
      <c r="S16" s="61"/>
      <c r="T16" s="61"/>
      <c r="U16" s="61"/>
      <c r="V16" s="61"/>
    </row>
    <row r="17" spans="1:22" ht="18.600000000000001" customHeight="1">
      <c r="A17" s="61"/>
      <c r="B17" s="377" t="s">
        <v>52</v>
      </c>
      <c r="C17" s="61"/>
      <c r="D17" s="61"/>
      <c r="E17" s="61"/>
      <c r="F17" s="61"/>
      <c r="G17" s="61"/>
      <c r="H17" s="61"/>
      <c r="I17" s="61"/>
      <c r="J17" s="61"/>
      <c r="K17" s="61"/>
      <c r="L17" s="61"/>
      <c r="M17" s="61"/>
      <c r="N17" s="61"/>
      <c r="O17" s="61"/>
      <c r="P17" s="61"/>
      <c r="Q17" s="61"/>
      <c r="R17" s="61"/>
      <c r="S17" s="61"/>
      <c r="T17" s="61"/>
      <c r="U17" s="61"/>
      <c r="V17" s="61"/>
    </row>
    <row r="18" spans="1:22" ht="18.600000000000001" customHeight="1">
      <c r="A18" s="61"/>
      <c r="B18" s="449" t="s">
        <v>426</v>
      </c>
      <c r="C18" s="449"/>
      <c r="D18" s="449"/>
      <c r="E18" s="449"/>
      <c r="F18" s="449"/>
      <c r="G18" s="449"/>
      <c r="H18" s="449"/>
      <c r="I18" s="449"/>
      <c r="J18" s="449"/>
      <c r="K18" s="449"/>
      <c r="L18" s="449"/>
      <c r="M18" s="449"/>
      <c r="N18" s="449"/>
      <c r="O18" s="449"/>
      <c r="P18" s="449"/>
      <c r="Q18" s="449"/>
      <c r="R18" s="449"/>
      <c r="S18" s="449"/>
      <c r="T18" s="449"/>
      <c r="U18" s="449"/>
      <c r="V18" s="449"/>
    </row>
    <row r="19" spans="1:22" ht="18.600000000000001" customHeight="1">
      <c r="A19" s="61"/>
      <c r="B19" s="449"/>
      <c r="C19" s="449"/>
      <c r="D19" s="449"/>
      <c r="E19" s="449"/>
      <c r="F19" s="449"/>
      <c r="G19" s="449"/>
      <c r="H19" s="449"/>
      <c r="I19" s="449"/>
      <c r="J19" s="449"/>
      <c r="K19" s="449"/>
      <c r="L19" s="449"/>
      <c r="M19" s="449"/>
      <c r="N19" s="449"/>
      <c r="O19" s="449"/>
      <c r="P19" s="449"/>
      <c r="Q19" s="449"/>
      <c r="R19" s="449"/>
      <c r="S19" s="449"/>
      <c r="T19" s="449"/>
      <c r="U19" s="449"/>
      <c r="V19" s="449"/>
    </row>
    <row r="20" spans="1:22" ht="22.5" customHeight="1">
      <c r="A20" s="61"/>
      <c r="B20" s="449"/>
      <c r="C20" s="449"/>
      <c r="D20" s="449"/>
      <c r="E20" s="449"/>
      <c r="F20" s="449"/>
      <c r="G20" s="449"/>
      <c r="H20" s="449"/>
      <c r="I20" s="449"/>
      <c r="J20" s="449"/>
      <c r="K20" s="449"/>
      <c r="L20" s="449"/>
      <c r="M20" s="449"/>
      <c r="N20" s="449"/>
      <c r="O20" s="449"/>
      <c r="P20" s="449"/>
      <c r="Q20" s="449"/>
      <c r="R20" s="449"/>
      <c r="S20" s="449"/>
      <c r="T20" s="449"/>
      <c r="U20" s="449"/>
      <c r="V20" s="449"/>
    </row>
    <row r="21" spans="1:22" ht="18.600000000000001" customHeight="1">
      <c r="A21" s="61"/>
      <c r="B21" s="62"/>
      <c r="C21" s="62"/>
      <c r="D21" s="62"/>
      <c r="E21" s="62"/>
      <c r="F21" s="62"/>
      <c r="G21" s="62"/>
      <c r="H21" s="62"/>
      <c r="I21" s="62"/>
      <c r="J21" s="62"/>
      <c r="K21" s="62"/>
      <c r="L21" s="62"/>
      <c r="M21" s="62"/>
      <c r="N21" s="62"/>
      <c r="O21" s="62"/>
      <c r="P21" s="62"/>
      <c r="Q21" s="62"/>
      <c r="R21" s="62"/>
      <c r="S21" s="62"/>
      <c r="T21" s="62"/>
      <c r="U21" s="62"/>
      <c r="V21" s="62"/>
    </row>
    <row r="22" spans="1:22" ht="18.600000000000001" customHeight="1">
      <c r="A22" s="61"/>
      <c r="B22" s="377" t="s">
        <v>57</v>
      </c>
      <c r="C22" s="61"/>
      <c r="D22" s="61"/>
      <c r="E22" s="61"/>
      <c r="F22" s="61"/>
      <c r="G22" s="61"/>
      <c r="H22" s="61"/>
      <c r="I22" s="61"/>
      <c r="J22" s="61"/>
      <c r="K22" s="61"/>
      <c r="L22" s="61"/>
      <c r="M22" s="61"/>
      <c r="N22" s="61"/>
      <c r="O22" s="61"/>
      <c r="P22" s="61"/>
      <c r="Q22" s="61"/>
      <c r="R22" s="61"/>
      <c r="S22" s="61"/>
      <c r="T22" s="61"/>
      <c r="U22" s="61"/>
      <c r="V22" s="61"/>
    </row>
    <row r="23" spans="1:22" ht="18.600000000000001" customHeight="1">
      <c r="A23" s="61"/>
      <c r="B23" s="449" t="s">
        <v>427</v>
      </c>
      <c r="C23" s="449"/>
      <c r="D23" s="449"/>
      <c r="E23" s="449"/>
      <c r="F23" s="449"/>
      <c r="G23" s="449"/>
      <c r="H23" s="449"/>
      <c r="I23" s="449"/>
      <c r="J23" s="449"/>
      <c r="K23" s="449"/>
      <c r="L23" s="449"/>
      <c r="M23" s="449"/>
      <c r="N23" s="449"/>
      <c r="O23" s="449"/>
      <c r="P23" s="449"/>
      <c r="Q23" s="449"/>
      <c r="R23" s="449"/>
      <c r="S23" s="449"/>
      <c r="T23" s="449"/>
      <c r="U23" s="449"/>
      <c r="V23" s="449"/>
    </row>
    <row r="24" spans="1:22" ht="18.600000000000001" customHeight="1">
      <c r="A24" s="61"/>
      <c r="B24" s="449"/>
      <c r="C24" s="449"/>
      <c r="D24" s="449"/>
      <c r="E24" s="449"/>
      <c r="F24" s="449"/>
      <c r="G24" s="449"/>
      <c r="H24" s="449"/>
      <c r="I24" s="449"/>
      <c r="J24" s="449"/>
      <c r="K24" s="449"/>
      <c r="L24" s="449"/>
      <c r="M24" s="449"/>
      <c r="N24" s="449"/>
      <c r="O24" s="449"/>
      <c r="P24" s="449"/>
      <c r="Q24" s="449"/>
      <c r="R24" s="449"/>
      <c r="S24" s="449"/>
      <c r="T24" s="449"/>
      <c r="U24" s="449"/>
      <c r="V24" s="449"/>
    </row>
    <row r="25" spans="1:22" ht="18.600000000000001" customHeight="1">
      <c r="A25" s="61"/>
      <c r="B25" s="422" t="s">
        <v>428</v>
      </c>
      <c r="C25" s="423"/>
      <c r="D25" s="62"/>
      <c r="E25" s="62"/>
      <c r="F25" s="62"/>
      <c r="G25" s="62"/>
      <c r="H25" s="62"/>
      <c r="I25" s="62"/>
      <c r="J25" s="62"/>
      <c r="K25" s="62"/>
      <c r="L25" s="62"/>
      <c r="M25" s="62"/>
      <c r="N25" s="62"/>
      <c r="O25" s="62"/>
      <c r="P25" s="62"/>
      <c r="Q25" s="62"/>
      <c r="R25" s="62"/>
      <c r="S25" s="62"/>
      <c r="T25" s="62"/>
      <c r="U25" s="62"/>
      <c r="V25" s="62"/>
    </row>
    <row r="26" spans="1:22" ht="18.600000000000001" customHeight="1">
      <c r="A26" s="61"/>
      <c r="B26" s="62"/>
      <c r="C26" s="62"/>
      <c r="D26" s="62"/>
      <c r="E26" s="62"/>
      <c r="F26" s="62"/>
      <c r="G26" s="62"/>
      <c r="H26" s="62"/>
      <c r="I26" s="62"/>
      <c r="J26" s="62"/>
      <c r="K26" s="62"/>
      <c r="L26" s="62"/>
      <c r="M26" s="62"/>
      <c r="N26" s="62"/>
      <c r="O26" s="62"/>
      <c r="P26" s="62"/>
      <c r="Q26" s="62"/>
      <c r="R26" s="62"/>
      <c r="S26" s="62"/>
      <c r="T26" s="62"/>
      <c r="U26" s="62"/>
      <c r="V26" s="62"/>
    </row>
    <row r="27" spans="1:22" ht="18.600000000000001" customHeight="1">
      <c r="A27" s="61"/>
      <c r="B27" s="377" t="s">
        <v>62</v>
      </c>
      <c r="C27" s="61"/>
      <c r="D27" s="61"/>
      <c r="E27" s="61"/>
      <c r="F27" s="61"/>
      <c r="G27" s="61"/>
      <c r="H27" s="61"/>
      <c r="I27" s="61"/>
      <c r="J27" s="61"/>
      <c r="K27" s="61"/>
      <c r="L27" s="61"/>
      <c r="M27" s="61"/>
      <c r="N27" s="61"/>
      <c r="O27" s="61"/>
      <c r="P27" s="61"/>
      <c r="Q27" s="61"/>
      <c r="R27" s="61"/>
      <c r="S27" s="61"/>
      <c r="T27" s="61"/>
      <c r="U27" s="61"/>
      <c r="V27" s="61"/>
    </row>
    <row r="28" spans="1:22" ht="18.600000000000001" customHeight="1">
      <c r="A28" s="61"/>
      <c r="B28" s="84" t="s">
        <v>429</v>
      </c>
      <c r="C28" s="84"/>
      <c r="D28" s="84"/>
      <c r="E28" s="84"/>
      <c r="F28" s="84"/>
      <c r="G28" s="84"/>
      <c r="H28" s="536" t="s">
        <v>430</v>
      </c>
      <c r="I28" s="536"/>
      <c r="J28" s="536" t="s">
        <v>431</v>
      </c>
      <c r="K28" s="536"/>
      <c r="L28" s="536"/>
      <c r="M28" s="536"/>
      <c r="N28" s="536"/>
      <c r="O28" s="536"/>
      <c r="P28" s="84"/>
      <c r="Q28" s="84"/>
      <c r="R28" s="84"/>
      <c r="S28" s="84"/>
      <c r="T28" s="84"/>
      <c r="U28" s="84"/>
      <c r="V28" s="84"/>
    </row>
    <row r="29" spans="1:22" ht="18.600000000000001" customHeight="1">
      <c r="A29" s="61"/>
      <c r="B29" s="84" t="s">
        <v>432</v>
      </c>
      <c r="C29" s="84"/>
      <c r="D29" s="84"/>
      <c r="E29" s="84"/>
      <c r="F29" s="84"/>
      <c r="G29" s="436" t="s">
        <v>433</v>
      </c>
      <c r="H29" s="438"/>
      <c r="I29" s="84"/>
      <c r="J29" s="84"/>
      <c r="K29" s="84"/>
      <c r="L29" s="84"/>
      <c r="M29" s="84"/>
      <c r="N29" s="84"/>
      <c r="O29" s="84"/>
      <c r="P29" s="84"/>
      <c r="Q29" s="84"/>
      <c r="R29" s="84"/>
      <c r="S29" s="84"/>
      <c r="T29" s="84"/>
      <c r="U29" s="84"/>
      <c r="V29" s="84"/>
    </row>
    <row r="30" spans="1:22" ht="18.600000000000001" customHeight="1">
      <c r="A30" s="61"/>
      <c r="B30" s="449" t="s">
        <v>434</v>
      </c>
      <c r="C30" s="449"/>
      <c r="D30" s="449"/>
      <c r="E30" s="449"/>
      <c r="F30" s="449"/>
      <c r="G30" s="449"/>
      <c r="H30" s="449"/>
      <c r="I30" s="449"/>
      <c r="J30" s="449"/>
      <c r="K30" s="449"/>
      <c r="L30" s="449"/>
      <c r="M30" s="449"/>
      <c r="N30" s="449"/>
      <c r="O30" s="449"/>
      <c r="P30" s="449"/>
      <c r="Q30" s="449"/>
      <c r="R30" s="449"/>
      <c r="S30" s="449"/>
      <c r="T30" s="449"/>
      <c r="U30" s="449"/>
      <c r="V30" s="449"/>
    </row>
    <row r="31" spans="1:22" ht="18.600000000000001" customHeight="1">
      <c r="A31" s="61"/>
      <c r="B31" s="449"/>
      <c r="C31" s="449"/>
      <c r="D31" s="449"/>
      <c r="E31" s="449"/>
      <c r="F31" s="449"/>
      <c r="G31" s="449"/>
      <c r="H31" s="449"/>
      <c r="I31" s="449"/>
      <c r="J31" s="449"/>
      <c r="K31" s="449"/>
      <c r="L31" s="449"/>
      <c r="M31" s="449"/>
      <c r="N31" s="449"/>
      <c r="O31" s="449"/>
      <c r="P31" s="449"/>
      <c r="Q31" s="449"/>
      <c r="R31" s="449"/>
      <c r="S31" s="449"/>
      <c r="T31" s="449"/>
      <c r="U31" s="449"/>
      <c r="V31" s="449"/>
    </row>
  </sheetData>
  <sheetProtection algorithmName="SHA-512" hashValue="NotAP1kukC4C5Om5Wa+MjyWuh7tMa3FUqg+vvlOvbwJKR/aErjsawzwzCRHpVgjlSyP8CcOV5ffs9kudEUHSsg==" saltValue="TwFvpwrjarzN2x0fnbQAbw==" spinCount="100000" sheet="1" objects="1" scenarios="1"/>
  <mergeCells count="8">
    <mergeCell ref="B30:V31"/>
    <mergeCell ref="B4:V4"/>
    <mergeCell ref="H28:I28"/>
    <mergeCell ref="J28:O28"/>
    <mergeCell ref="B7:V10"/>
    <mergeCell ref="H13:I13"/>
    <mergeCell ref="B18:V20"/>
    <mergeCell ref="B23:V24"/>
  </mergeCells>
  <hyperlinks>
    <hyperlink ref="H28" r:id="rId1" xr:uid="{E152238E-F91E-4FE8-89E7-1A8AD47AC941}"/>
    <hyperlink ref="J28" r:id="rId2" display="Sveriges Academikers Centralorganisation (SACO). " xr:uid="{C163825F-10E3-4CFA-8B37-F3650B69F675}"/>
    <hyperlink ref="G29" r:id="rId3" display="is Bankernas Arbetsgivarorganisation (BAO)" xr:uid="{F6F35312-8B1B-4069-975F-A807D2D38015}"/>
    <hyperlink ref="R13" r:id="rId4" display="Finanssektorens Arbejdsgiverforening" xr:uid="{F7F2044C-03C3-4E44-BDEE-36C2B9C0DE6C}"/>
    <hyperlink ref="B15" r:id="rId5" xr:uid="{72726FB4-A3F8-4B61-AFBD-143A2B23F240}"/>
    <hyperlink ref="H13" r:id="rId6" display="Finansforbundet" xr:uid="{B3A34001-4D68-406B-8782-C5E3C5C6DB09}"/>
    <hyperlink ref="B25:C25" r:id="rId7" display="https://www.finansnorge.no/" xr:uid="{BBDC65E5-6D35-425B-8826-45B54BF23652}"/>
  </hyperlinks>
  <pageMargins left="0.7" right="0.7" top="0.75" bottom="0.75" header="0.3" footer="0.3"/>
  <pageSetup scale="42" orientation="portrait" horizontalDpi="90" verticalDpi="90" r:id="rId8"/>
  <drawing r:id="rId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sheetPr>
  <dimension ref="A1:T55"/>
  <sheetViews>
    <sheetView showGridLines="0" zoomScaleNormal="100" workbookViewId="0"/>
    <sheetView workbookViewId="1"/>
  </sheetViews>
  <sheetFormatPr defaultColWidth="9.44140625" defaultRowHeight="13.8"/>
  <cols>
    <col min="1" max="1" width="4.44140625" style="2" customWidth="1"/>
    <col min="2" max="20" width="10.5546875" style="2" customWidth="1"/>
    <col min="21" max="16384" width="9.44140625" style="2"/>
  </cols>
  <sheetData>
    <row r="1" spans="1:20" ht="14.4" customHeight="1"/>
    <row r="2" spans="1:20" ht="14.4" customHeight="1">
      <c r="A2" s="24"/>
    </row>
    <row r="3" spans="1:20" ht="14.4" customHeight="1"/>
    <row r="4" spans="1:20" ht="33" customHeight="1">
      <c r="B4" s="451" t="s">
        <v>435</v>
      </c>
      <c r="C4" s="451"/>
      <c r="D4" s="451"/>
      <c r="E4" s="451"/>
      <c r="F4" s="451"/>
      <c r="G4" s="451"/>
      <c r="H4" s="451"/>
      <c r="I4" s="451"/>
      <c r="J4" s="451"/>
      <c r="K4" s="451"/>
      <c r="L4" s="451"/>
      <c r="M4" s="451"/>
      <c r="N4" s="451"/>
      <c r="O4" s="451"/>
      <c r="P4" s="451"/>
      <c r="Q4" s="451"/>
      <c r="R4" s="451"/>
      <c r="S4" s="451"/>
      <c r="T4" s="451"/>
    </row>
    <row r="5" spans="1:20" ht="18.899999999999999" customHeight="1">
      <c r="A5" s="61"/>
      <c r="B5" s="61"/>
      <c r="C5" s="61"/>
      <c r="D5" s="61"/>
      <c r="E5" s="61"/>
      <c r="F5" s="61"/>
      <c r="G5" s="61"/>
      <c r="H5" s="61"/>
      <c r="I5" s="61"/>
      <c r="J5" s="61"/>
      <c r="K5" s="61"/>
      <c r="L5" s="61"/>
      <c r="M5" s="61"/>
      <c r="N5" s="61"/>
      <c r="O5" s="61"/>
      <c r="P5" s="61"/>
      <c r="Q5" s="61"/>
      <c r="R5" s="61"/>
      <c r="S5" s="61"/>
      <c r="T5" s="61"/>
    </row>
    <row r="6" spans="1:20" ht="18.600000000000001" customHeight="1">
      <c r="A6" s="61"/>
      <c r="B6" s="538" t="s">
        <v>436</v>
      </c>
      <c r="C6" s="538"/>
      <c r="D6" s="538"/>
      <c r="E6" s="538"/>
      <c r="F6" s="538"/>
      <c r="G6" s="538"/>
      <c r="H6" s="538"/>
      <c r="I6" s="538"/>
      <c r="J6" s="538"/>
      <c r="K6" s="538"/>
      <c r="L6" s="538"/>
      <c r="M6" s="538"/>
      <c r="N6" s="538"/>
      <c r="O6" s="538"/>
      <c r="P6" s="538"/>
      <c r="Q6" s="538"/>
      <c r="R6" s="538"/>
      <c r="S6" s="538"/>
      <c r="T6" s="538"/>
    </row>
    <row r="7" spans="1:20" ht="18.600000000000001" customHeight="1">
      <c r="A7" s="61"/>
      <c r="B7" s="377" t="s">
        <v>44</v>
      </c>
      <c r="C7" s="84"/>
      <c r="D7" s="84"/>
      <c r="E7" s="84"/>
      <c r="F7" s="84"/>
      <c r="G7" s="84"/>
      <c r="H7" s="84"/>
      <c r="I7" s="84"/>
      <c r="J7" s="84"/>
      <c r="K7" s="84"/>
      <c r="L7" s="84"/>
      <c r="M7" s="84"/>
      <c r="N7" s="84"/>
      <c r="O7" s="84"/>
      <c r="P7" s="84"/>
      <c r="Q7" s="84"/>
      <c r="R7" s="84"/>
      <c r="S7" s="84"/>
      <c r="T7" s="84"/>
    </row>
    <row r="8" spans="1:20" ht="26.1" customHeight="1">
      <c r="A8" s="61"/>
      <c r="B8" s="449" t="s">
        <v>437</v>
      </c>
      <c r="C8" s="449"/>
      <c r="D8" s="449"/>
      <c r="E8" s="449"/>
      <c r="F8" s="449"/>
      <c r="G8" s="449"/>
      <c r="H8" s="449"/>
      <c r="I8" s="449"/>
      <c r="J8" s="449"/>
      <c r="K8" s="449"/>
      <c r="L8" s="449"/>
      <c r="M8" s="449"/>
      <c r="N8" s="449"/>
      <c r="O8" s="449"/>
      <c r="P8" s="449"/>
      <c r="Q8" s="449"/>
      <c r="R8" s="449"/>
      <c r="S8" s="449"/>
      <c r="T8" s="449"/>
    </row>
    <row r="9" spans="1:20" ht="26.1" customHeight="1">
      <c r="A9" s="61"/>
      <c r="B9" s="449"/>
      <c r="C9" s="449"/>
      <c r="D9" s="449"/>
      <c r="E9" s="449"/>
      <c r="F9" s="449"/>
      <c r="G9" s="449"/>
      <c r="H9" s="449"/>
      <c r="I9" s="449"/>
      <c r="J9" s="449"/>
      <c r="K9" s="449"/>
      <c r="L9" s="449"/>
      <c r="M9" s="449"/>
      <c r="N9" s="449"/>
      <c r="O9" s="449"/>
      <c r="P9" s="449"/>
      <c r="Q9" s="449"/>
      <c r="R9" s="449"/>
      <c r="S9" s="449"/>
      <c r="T9" s="449"/>
    </row>
    <row r="10" spans="1:20" ht="26.1" customHeight="1">
      <c r="A10" s="61"/>
      <c r="B10" s="449"/>
      <c r="C10" s="449"/>
      <c r="D10" s="449"/>
      <c r="E10" s="449"/>
      <c r="F10" s="449"/>
      <c r="G10" s="449"/>
      <c r="H10" s="449"/>
      <c r="I10" s="449"/>
      <c r="J10" s="449"/>
      <c r="K10" s="449"/>
      <c r="L10" s="449"/>
      <c r="M10" s="449"/>
      <c r="N10" s="449"/>
      <c r="O10" s="449"/>
      <c r="P10" s="449"/>
      <c r="Q10" s="449"/>
      <c r="R10" s="449"/>
      <c r="S10" s="449"/>
      <c r="T10" s="449"/>
    </row>
    <row r="11" spans="1:20" ht="26.1" customHeight="1">
      <c r="A11" s="61"/>
      <c r="B11" s="449"/>
      <c r="C11" s="449"/>
      <c r="D11" s="449"/>
      <c r="E11" s="449"/>
      <c r="F11" s="449"/>
      <c r="G11" s="449"/>
      <c r="H11" s="449"/>
      <c r="I11" s="449"/>
      <c r="J11" s="449"/>
      <c r="K11" s="449"/>
      <c r="L11" s="449"/>
      <c r="M11" s="449"/>
      <c r="N11" s="449"/>
      <c r="O11" s="449"/>
      <c r="P11" s="449"/>
      <c r="Q11" s="449"/>
      <c r="R11" s="449"/>
      <c r="S11" s="449"/>
      <c r="T11" s="449"/>
    </row>
    <row r="12" spans="1:20" ht="26.1" customHeight="1">
      <c r="A12" s="61"/>
      <c r="B12" s="449"/>
      <c r="C12" s="449"/>
      <c r="D12" s="449"/>
      <c r="E12" s="449"/>
      <c r="F12" s="449"/>
      <c r="G12" s="449"/>
      <c r="H12" s="449"/>
      <c r="I12" s="449"/>
      <c r="J12" s="449"/>
      <c r="K12" s="449"/>
      <c r="L12" s="449"/>
      <c r="M12" s="449"/>
      <c r="N12" s="449"/>
      <c r="O12" s="449"/>
      <c r="P12" s="449"/>
      <c r="Q12" s="449"/>
      <c r="R12" s="449"/>
      <c r="S12" s="449"/>
      <c r="T12" s="449"/>
    </row>
    <row r="13" spans="1:20" ht="26.1" customHeight="1">
      <c r="A13" s="61"/>
      <c r="B13" s="449"/>
      <c r="C13" s="449"/>
      <c r="D13" s="449"/>
      <c r="E13" s="449"/>
      <c r="F13" s="449"/>
      <c r="G13" s="449"/>
      <c r="H13" s="449"/>
      <c r="I13" s="449"/>
      <c r="J13" s="449"/>
      <c r="K13" s="449"/>
      <c r="L13" s="449"/>
      <c r="M13" s="449"/>
      <c r="N13" s="449"/>
      <c r="O13" s="449"/>
      <c r="P13" s="449"/>
      <c r="Q13" s="449"/>
      <c r="R13" s="449"/>
      <c r="S13" s="449"/>
      <c r="T13" s="449"/>
    </row>
    <row r="14" spans="1:20" ht="26.1" customHeight="1">
      <c r="A14" s="61"/>
      <c r="B14" s="449"/>
      <c r="C14" s="449"/>
      <c r="D14" s="449"/>
      <c r="E14" s="449"/>
      <c r="F14" s="449"/>
      <c r="G14" s="449"/>
      <c r="H14" s="449"/>
      <c r="I14" s="449"/>
      <c r="J14" s="449"/>
      <c r="K14" s="449"/>
      <c r="L14" s="449"/>
      <c r="M14" s="449"/>
      <c r="N14" s="449"/>
      <c r="O14" s="449"/>
      <c r="P14" s="449"/>
      <c r="Q14" s="449"/>
      <c r="R14" s="449"/>
      <c r="S14" s="449"/>
      <c r="T14" s="449"/>
    </row>
    <row r="15" spans="1:20" ht="26.1" customHeight="1">
      <c r="A15" s="61"/>
      <c r="B15" s="449"/>
      <c r="C15" s="449"/>
      <c r="D15" s="449"/>
      <c r="E15" s="449"/>
      <c r="F15" s="449"/>
      <c r="G15" s="449"/>
      <c r="H15" s="449"/>
      <c r="I15" s="449"/>
      <c r="J15" s="449"/>
      <c r="K15" s="449"/>
      <c r="L15" s="449"/>
      <c r="M15" s="449"/>
      <c r="N15" s="449"/>
      <c r="O15" s="449"/>
      <c r="P15" s="449"/>
      <c r="Q15" s="449"/>
      <c r="R15" s="449"/>
      <c r="S15" s="449"/>
      <c r="T15" s="449"/>
    </row>
    <row r="16" spans="1:20" ht="18.600000000000001" customHeight="1">
      <c r="A16" s="61"/>
      <c r="B16" s="537" t="s">
        <v>438</v>
      </c>
      <c r="C16" s="537"/>
      <c r="D16" s="537"/>
      <c r="E16" s="537"/>
      <c r="F16" s="137"/>
      <c r="G16" s="137"/>
      <c r="H16" s="137"/>
      <c r="I16" s="137"/>
      <c r="J16" s="137"/>
      <c r="K16" s="137"/>
      <c r="L16" s="137"/>
      <c r="M16" s="137"/>
      <c r="N16" s="137"/>
      <c r="O16" s="137"/>
      <c r="P16" s="137"/>
      <c r="Q16" s="137"/>
      <c r="R16" s="137"/>
      <c r="S16" s="137"/>
      <c r="T16" s="137"/>
    </row>
    <row r="17" spans="1:20" ht="18.600000000000001" customHeight="1">
      <c r="A17" s="61"/>
      <c r="B17" s="138"/>
      <c r="C17" s="61"/>
      <c r="D17" s="61"/>
      <c r="E17" s="61"/>
      <c r="F17" s="61"/>
      <c r="G17" s="61"/>
      <c r="H17" s="61"/>
      <c r="I17" s="61"/>
      <c r="J17" s="61"/>
      <c r="K17" s="61"/>
      <c r="L17" s="61"/>
      <c r="M17" s="61"/>
      <c r="N17" s="61"/>
      <c r="O17" s="61"/>
      <c r="P17" s="61"/>
      <c r="Q17" s="61"/>
      <c r="R17" s="61"/>
      <c r="S17" s="61"/>
      <c r="T17" s="61"/>
    </row>
    <row r="18" spans="1:20" ht="18.600000000000001" customHeight="1">
      <c r="A18" s="61"/>
      <c r="B18" s="377" t="s">
        <v>52</v>
      </c>
      <c r="C18" s="61"/>
      <c r="D18" s="61"/>
      <c r="E18" s="61"/>
      <c r="F18" s="61"/>
      <c r="G18" s="61"/>
      <c r="H18" s="61"/>
      <c r="I18" s="61"/>
      <c r="J18" s="61"/>
      <c r="K18" s="61"/>
      <c r="L18" s="61"/>
      <c r="M18" s="61"/>
      <c r="N18" s="61"/>
      <c r="O18" s="61"/>
      <c r="P18" s="61"/>
      <c r="Q18" s="61"/>
      <c r="R18" s="61"/>
      <c r="S18" s="61"/>
      <c r="T18" s="61"/>
    </row>
    <row r="19" spans="1:20" ht="26.4" customHeight="1">
      <c r="A19" s="61"/>
      <c r="B19" s="449" t="s">
        <v>439</v>
      </c>
      <c r="C19" s="538"/>
      <c r="D19" s="538"/>
      <c r="E19" s="538"/>
      <c r="F19" s="538"/>
      <c r="G19" s="538"/>
      <c r="H19" s="538"/>
      <c r="I19" s="538"/>
      <c r="J19" s="538"/>
      <c r="K19" s="538"/>
      <c r="L19" s="538"/>
      <c r="M19" s="538"/>
      <c r="N19" s="538"/>
      <c r="O19" s="538"/>
      <c r="P19" s="538"/>
      <c r="Q19" s="538"/>
      <c r="R19" s="538"/>
      <c r="S19" s="538"/>
      <c r="T19" s="538"/>
    </row>
    <row r="20" spans="1:20" ht="26.4" customHeight="1">
      <c r="A20" s="61"/>
      <c r="B20" s="538"/>
      <c r="C20" s="538"/>
      <c r="D20" s="538"/>
      <c r="E20" s="538"/>
      <c r="F20" s="538"/>
      <c r="G20" s="538"/>
      <c r="H20" s="538"/>
      <c r="I20" s="538"/>
      <c r="J20" s="538"/>
      <c r="K20" s="538"/>
      <c r="L20" s="538"/>
      <c r="M20" s="538"/>
      <c r="N20" s="538"/>
      <c r="O20" s="538"/>
      <c r="P20" s="538"/>
      <c r="Q20" s="538"/>
      <c r="R20" s="538"/>
      <c r="S20" s="538"/>
      <c r="T20" s="538"/>
    </row>
    <row r="21" spans="1:20" ht="26.4" customHeight="1">
      <c r="A21" s="61"/>
      <c r="B21" s="538"/>
      <c r="C21" s="538"/>
      <c r="D21" s="538"/>
      <c r="E21" s="538"/>
      <c r="F21" s="538"/>
      <c r="G21" s="538"/>
      <c r="H21" s="538"/>
      <c r="I21" s="538"/>
      <c r="J21" s="538"/>
      <c r="K21" s="538"/>
      <c r="L21" s="538"/>
      <c r="M21" s="538"/>
      <c r="N21" s="538"/>
      <c r="O21" s="538"/>
      <c r="P21" s="538"/>
      <c r="Q21" s="538"/>
      <c r="R21" s="538"/>
      <c r="S21" s="538"/>
      <c r="T21" s="538"/>
    </row>
    <row r="22" spans="1:20" ht="26.4" customHeight="1">
      <c r="A22" s="61"/>
      <c r="B22" s="538"/>
      <c r="C22" s="538"/>
      <c r="D22" s="538"/>
      <c r="E22" s="538"/>
      <c r="F22" s="538"/>
      <c r="G22" s="538"/>
      <c r="H22" s="538"/>
      <c r="I22" s="538"/>
      <c r="J22" s="538"/>
      <c r="K22" s="538"/>
      <c r="L22" s="538"/>
      <c r="M22" s="538"/>
      <c r="N22" s="538"/>
      <c r="O22" s="538"/>
      <c r="P22" s="538"/>
      <c r="Q22" s="538"/>
      <c r="R22" s="538"/>
      <c r="S22" s="538"/>
      <c r="T22" s="538"/>
    </row>
    <row r="23" spans="1:20" ht="30" customHeight="1">
      <c r="A23" s="61"/>
      <c r="B23" s="538"/>
      <c r="C23" s="538"/>
      <c r="D23" s="538"/>
      <c r="E23" s="538"/>
      <c r="F23" s="538"/>
      <c r="G23" s="538"/>
      <c r="H23" s="538"/>
      <c r="I23" s="538"/>
      <c r="J23" s="538"/>
      <c r="K23" s="538"/>
      <c r="L23" s="538"/>
      <c r="M23" s="538"/>
      <c r="N23" s="538"/>
      <c r="O23" s="538"/>
      <c r="P23" s="538"/>
      <c r="Q23" s="538"/>
      <c r="R23" s="538"/>
      <c r="S23" s="538"/>
      <c r="T23" s="538"/>
    </row>
    <row r="24" spans="1:20" ht="30" customHeight="1">
      <c r="A24" s="61"/>
      <c r="B24" s="424"/>
      <c r="C24" s="424"/>
      <c r="D24" s="424"/>
      <c r="E24" s="424"/>
      <c r="F24" s="424"/>
      <c r="G24" s="424"/>
      <c r="H24" s="424"/>
      <c r="I24" s="424"/>
      <c r="J24" s="424"/>
      <c r="K24" s="424"/>
      <c r="L24" s="424"/>
      <c r="M24" s="424"/>
      <c r="N24" s="424"/>
      <c r="O24" s="424"/>
      <c r="P24" s="424"/>
      <c r="Q24" s="424"/>
      <c r="R24" s="424"/>
      <c r="S24" s="424"/>
      <c r="T24" s="424"/>
    </row>
    <row r="25" spans="1:20" ht="18.600000000000001" customHeight="1">
      <c r="A25" s="61"/>
      <c r="B25" s="377" t="s">
        <v>227</v>
      </c>
      <c r="C25" s="61"/>
      <c r="D25" s="61"/>
      <c r="E25" s="61"/>
      <c r="F25" s="61"/>
      <c r="G25" s="61"/>
      <c r="H25" s="61"/>
      <c r="I25" s="61"/>
      <c r="J25" s="61"/>
      <c r="K25" s="61"/>
      <c r="L25" s="61"/>
      <c r="M25" s="61"/>
      <c r="N25" s="61"/>
      <c r="O25" s="61"/>
      <c r="P25" s="61"/>
      <c r="Q25" s="61"/>
      <c r="R25" s="61"/>
      <c r="S25" s="61"/>
      <c r="T25" s="61"/>
    </row>
    <row r="26" spans="1:20" ht="26.1" customHeight="1">
      <c r="A26" s="61"/>
      <c r="B26" s="449" t="s">
        <v>440</v>
      </c>
      <c r="C26" s="449"/>
      <c r="D26" s="449"/>
      <c r="E26" s="449"/>
      <c r="F26" s="449"/>
      <c r="G26" s="449"/>
      <c r="H26" s="449"/>
      <c r="I26" s="449"/>
      <c r="J26" s="449"/>
      <c r="K26" s="449"/>
      <c r="L26" s="449"/>
      <c r="M26" s="449"/>
      <c r="N26" s="449"/>
      <c r="O26" s="449"/>
      <c r="P26" s="449"/>
      <c r="Q26" s="449"/>
      <c r="R26" s="449"/>
      <c r="S26" s="449"/>
      <c r="T26" s="449"/>
    </row>
    <row r="27" spans="1:20" ht="26.1" customHeight="1">
      <c r="A27" s="61"/>
      <c r="B27" s="449"/>
      <c r="C27" s="449"/>
      <c r="D27" s="449"/>
      <c r="E27" s="449"/>
      <c r="F27" s="449"/>
      <c r="G27" s="449"/>
      <c r="H27" s="449"/>
      <c r="I27" s="449"/>
      <c r="J27" s="449"/>
      <c r="K27" s="449"/>
      <c r="L27" s="449"/>
      <c r="M27" s="449"/>
      <c r="N27" s="449"/>
      <c r="O27" s="449"/>
      <c r="P27" s="449"/>
      <c r="Q27" s="449"/>
      <c r="R27" s="449"/>
      <c r="S27" s="449"/>
      <c r="T27" s="449"/>
    </row>
    <row r="28" spans="1:20" ht="26.1" customHeight="1">
      <c r="A28" s="61"/>
      <c r="B28" s="449"/>
      <c r="C28" s="449"/>
      <c r="D28" s="449"/>
      <c r="E28" s="449"/>
      <c r="F28" s="449"/>
      <c r="G28" s="449"/>
      <c r="H28" s="449"/>
      <c r="I28" s="449"/>
      <c r="J28" s="449"/>
      <c r="K28" s="449"/>
      <c r="L28" s="449"/>
      <c r="M28" s="449"/>
      <c r="N28" s="449"/>
      <c r="O28" s="449"/>
      <c r="P28" s="449"/>
      <c r="Q28" s="449"/>
      <c r="R28" s="449"/>
      <c r="S28" s="449"/>
      <c r="T28" s="449"/>
    </row>
    <row r="29" spans="1:20" ht="18.600000000000001" customHeight="1">
      <c r="A29" s="61"/>
      <c r="B29" s="158" t="s">
        <v>441</v>
      </c>
      <c r="C29" s="61"/>
      <c r="D29" s="61"/>
      <c r="E29" s="61"/>
      <c r="F29" s="61"/>
      <c r="G29" s="61"/>
      <c r="H29" s="61"/>
      <c r="I29" s="61"/>
      <c r="J29" s="61"/>
      <c r="K29" s="61"/>
      <c r="L29" s="61"/>
      <c r="M29" s="61"/>
      <c r="N29" s="61"/>
      <c r="O29" s="61"/>
      <c r="P29" s="61"/>
      <c r="Q29" s="61"/>
      <c r="R29" s="61"/>
      <c r="S29" s="61"/>
      <c r="T29" s="61"/>
    </row>
    <row r="30" spans="1:20" ht="18.600000000000001" customHeight="1">
      <c r="A30" s="61"/>
      <c r="B30" s="138"/>
      <c r="C30" s="61"/>
      <c r="D30" s="61"/>
      <c r="E30" s="61"/>
      <c r="F30" s="61"/>
      <c r="G30" s="61"/>
      <c r="H30" s="61"/>
      <c r="I30" s="61"/>
      <c r="J30" s="61"/>
      <c r="K30" s="61"/>
      <c r="L30" s="61"/>
      <c r="M30" s="61"/>
      <c r="N30" s="61"/>
      <c r="O30" s="61"/>
      <c r="P30" s="61"/>
      <c r="Q30" s="61"/>
      <c r="R30" s="61"/>
      <c r="S30" s="61"/>
      <c r="T30" s="61"/>
    </row>
    <row r="31" spans="1:20" ht="18.600000000000001" customHeight="1">
      <c r="A31" s="61"/>
      <c r="B31" s="377" t="s">
        <v>57</v>
      </c>
      <c r="C31" s="61"/>
      <c r="D31" s="61"/>
      <c r="E31" s="61"/>
      <c r="F31" s="61"/>
      <c r="G31" s="61"/>
      <c r="H31" s="61"/>
      <c r="I31" s="61"/>
      <c r="J31" s="61"/>
      <c r="K31" s="61"/>
      <c r="L31" s="61"/>
      <c r="M31" s="61"/>
      <c r="N31" s="61"/>
      <c r="O31" s="61"/>
      <c r="P31" s="61"/>
      <c r="Q31" s="61"/>
      <c r="R31" s="61"/>
      <c r="S31" s="61"/>
      <c r="T31" s="61"/>
    </row>
    <row r="32" spans="1:20" ht="33" customHeight="1">
      <c r="A32" s="61"/>
      <c r="B32" s="449" t="s">
        <v>442</v>
      </c>
      <c r="C32" s="449"/>
      <c r="D32" s="449"/>
      <c r="E32" s="449"/>
      <c r="F32" s="449"/>
      <c r="G32" s="449"/>
      <c r="H32" s="449"/>
      <c r="I32" s="449"/>
      <c r="J32" s="449"/>
      <c r="K32" s="449"/>
      <c r="L32" s="449"/>
      <c r="M32" s="449"/>
      <c r="N32" s="449"/>
      <c r="O32" s="449"/>
      <c r="P32" s="449"/>
      <c r="Q32" s="449"/>
      <c r="R32" s="449"/>
      <c r="S32" s="449"/>
      <c r="T32" s="449"/>
    </row>
    <row r="33" spans="1:20" ht="33" customHeight="1">
      <c r="A33" s="61"/>
      <c r="B33" s="449"/>
      <c r="C33" s="449"/>
      <c r="D33" s="449"/>
      <c r="E33" s="449"/>
      <c r="F33" s="449"/>
      <c r="G33" s="449"/>
      <c r="H33" s="449"/>
      <c r="I33" s="449"/>
      <c r="J33" s="449"/>
      <c r="K33" s="449"/>
      <c r="L33" s="449"/>
      <c r="M33" s="449"/>
      <c r="N33" s="449"/>
      <c r="O33" s="449"/>
      <c r="P33" s="449"/>
      <c r="Q33" s="449"/>
      <c r="R33" s="449"/>
      <c r="S33" s="449"/>
      <c r="T33" s="449"/>
    </row>
    <row r="34" spans="1:20" ht="33" customHeight="1">
      <c r="A34" s="61"/>
      <c r="B34" s="449"/>
      <c r="C34" s="449"/>
      <c r="D34" s="449"/>
      <c r="E34" s="449"/>
      <c r="F34" s="449"/>
      <c r="G34" s="449"/>
      <c r="H34" s="449"/>
      <c r="I34" s="449"/>
      <c r="J34" s="449"/>
      <c r="K34" s="449"/>
      <c r="L34" s="449"/>
      <c r="M34" s="449"/>
      <c r="N34" s="449"/>
      <c r="O34" s="449"/>
      <c r="P34" s="449"/>
      <c r="Q34" s="449"/>
      <c r="R34" s="449"/>
      <c r="S34" s="449"/>
      <c r="T34" s="449"/>
    </row>
    <row r="35" spans="1:20" ht="37.5" customHeight="1">
      <c r="A35" s="61"/>
      <c r="B35" s="449"/>
      <c r="C35" s="449"/>
      <c r="D35" s="449"/>
      <c r="E35" s="449"/>
      <c r="F35" s="449"/>
      <c r="G35" s="449"/>
      <c r="H35" s="449"/>
      <c r="I35" s="449"/>
      <c r="J35" s="449"/>
      <c r="K35" s="449"/>
      <c r="L35" s="449"/>
      <c r="M35" s="449"/>
      <c r="N35" s="449"/>
      <c r="O35" s="449"/>
      <c r="P35" s="449"/>
      <c r="Q35" s="449"/>
      <c r="R35" s="449"/>
      <c r="S35" s="449"/>
      <c r="T35" s="449"/>
    </row>
    <row r="36" spans="1:20" ht="18">
      <c r="A36" s="61"/>
      <c r="B36" s="61"/>
      <c r="C36" s="61"/>
      <c r="D36" s="61"/>
      <c r="E36" s="61"/>
      <c r="F36" s="61"/>
      <c r="G36" s="61"/>
      <c r="H36" s="61"/>
      <c r="I36" s="61"/>
      <c r="J36" s="61"/>
      <c r="K36" s="61"/>
      <c r="L36" s="61"/>
      <c r="M36" s="61"/>
      <c r="N36" s="61"/>
      <c r="O36" s="61"/>
      <c r="P36" s="61"/>
      <c r="Q36" s="61"/>
      <c r="R36" s="61"/>
      <c r="S36" s="61"/>
      <c r="T36" s="61"/>
    </row>
    <row r="37" spans="1:20" ht="18.600000000000001" customHeight="1">
      <c r="A37" s="61"/>
      <c r="B37" s="377" t="s">
        <v>62</v>
      </c>
      <c r="C37" s="61"/>
      <c r="D37" s="61"/>
      <c r="E37" s="61"/>
      <c r="F37" s="61"/>
      <c r="G37" s="61"/>
      <c r="H37" s="61"/>
      <c r="I37" s="61"/>
      <c r="J37" s="61"/>
      <c r="K37" s="61"/>
      <c r="L37" s="61"/>
      <c r="M37" s="61"/>
      <c r="N37" s="61"/>
      <c r="O37" s="61"/>
      <c r="P37" s="61"/>
      <c r="Q37" s="61"/>
      <c r="R37" s="61"/>
      <c r="S37" s="61"/>
      <c r="T37" s="61"/>
    </row>
    <row r="38" spans="1:20" ht="18.600000000000001" customHeight="1">
      <c r="A38" s="61"/>
      <c r="B38" s="449" t="s">
        <v>443</v>
      </c>
      <c r="C38" s="449"/>
      <c r="D38" s="449"/>
      <c r="E38" s="449"/>
      <c r="F38" s="449"/>
      <c r="G38" s="449"/>
      <c r="H38" s="449"/>
      <c r="I38" s="449"/>
      <c r="J38" s="449"/>
      <c r="K38" s="449"/>
      <c r="L38" s="449"/>
      <c r="M38" s="449"/>
      <c r="N38" s="449"/>
      <c r="O38" s="449"/>
      <c r="P38" s="449"/>
      <c r="Q38" s="449"/>
      <c r="R38" s="449"/>
      <c r="S38" s="449"/>
      <c r="T38" s="449"/>
    </row>
    <row r="39" spans="1:20" ht="18.600000000000001" customHeight="1">
      <c r="A39" s="61"/>
      <c r="B39" s="449"/>
      <c r="C39" s="449"/>
      <c r="D39" s="449"/>
      <c r="E39" s="449"/>
      <c r="F39" s="449"/>
      <c r="G39" s="449"/>
      <c r="H39" s="449"/>
      <c r="I39" s="449"/>
      <c r="J39" s="449"/>
      <c r="K39" s="449"/>
      <c r="L39" s="449"/>
      <c r="M39" s="449"/>
      <c r="N39" s="449"/>
      <c r="O39" s="449"/>
      <c r="P39" s="449"/>
      <c r="Q39" s="449"/>
      <c r="R39" s="449"/>
      <c r="S39" s="449"/>
      <c r="T39" s="449"/>
    </row>
    <row r="40" spans="1:20" ht="18.600000000000001" customHeight="1">
      <c r="A40" s="61"/>
      <c r="B40" s="449"/>
      <c r="C40" s="449"/>
      <c r="D40" s="449"/>
      <c r="E40" s="449"/>
      <c r="F40" s="449"/>
      <c r="G40" s="449"/>
      <c r="H40" s="449"/>
      <c r="I40" s="449"/>
      <c r="J40" s="449"/>
      <c r="K40" s="449"/>
      <c r="L40" s="449"/>
      <c r="M40" s="449"/>
      <c r="N40" s="449"/>
      <c r="O40" s="449"/>
      <c r="P40" s="449"/>
      <c r="Q40" s="449"/>
      <c r="R40" s="449"/>
      <c r="S40" s="449"/>
      <c r="T40" s="449"/>
    </row>
    <row r="41" spans="1:20" ht="18.600000000000001" customHeight="1">
      <c r="A41" s="61"/>
      <c r="B41" s="449"/>
      <c r="C41" s="449"/>
      <c r="D41" s="449"/>
      <c r="E41" s="449"/>
      <c r="F41" s="449"/>
      <c r="G41" s="449"/>
      <c r="H41" s="449"/>
      <c r="I41" s="449"/>
      <c r="J41" s="449"/>
      <c r="K41" s="449"/>
      <c r="L41" s="449"/>
      <c r="M41" s="449"/>
      <c r="N41" s="449"/>
      <c r="O41" s="449"/>
      <c r="P41" s="449"/>
      <c r="Q41" s="449"/>
      <c r="R41" s="449"/>
      <c r="S41" s="449"/>
      <c r="T41" s="449"/>
    </row>
    <row r="42" spans="1:20" ht="18.600000000000001" customHeight="1">
      <c r="A42" s="61"/>
      <c r="B42" s="449"/>
      <c r="C42" s="449"/>
      <c r="D42" s="449"/>
      <c r="E42" s="449"/>
      <c r="F42" s="449"/>
      <c r="G42" s="449"/>
      <c r="H42" s="449"/>
      <c r="I42" s="449"/>
      <c r="J42" s="449"/>
      <c r="K42" s="449"/>
      <c r="L42" s="449"/>
      <c r="M42" s="449"/>
      <c r="N42" s="449"/>
      <c r="O42" s="449"/>
      <c r="P42" s="449"/>
      <c r="Q42" s="449"/>
      <c r="R42" s="449"/>
      <c r="S42" s="449"/>
      <c r="T42" s="449"/>
    </row>
    <row r="43" spans="1:20" ht="18.600000000000001" customHeight="1">
      <c r="A43" s="61"/>
      <c r="B43" s="449"/>
      <c r="C43" s="449"/>
      <c r="D43" s="449"/>
      <c r="E43" s="449"/>
      <c r="F43" s="449"/>
      <c r="G43" s="449"/>
      <c r="H43" s="449"/>
      <c r="I43" s="449"/>
      <c r="J43" s="449"/>
      <c r="K43" s="449"/>
      <c r="L43" s="449"/>
      <c r="M43" s="449"/>
      <c r="N43" s="449"/>
      <c r="O43" s="449"/>
      <c r="P43" s="449"/>
      <c r="Q43" s="449"/>
      <c r="R43" s="449"/>
      <c r="S43" s="449"/>
      <c r="T43" s="449"/>
    </row>
    <row r="44" spans="1:20" ht="18.600000000000001" customHeight="1">
      <c r="A44" s="61"/>
      <c r="B44" s="449"/>
      <c r="C44" s="449"/>
      <c r="D44" s="449"/>
      <c r="E44" s="449"/>
      <c r="F44" s="449"/>
      <c r="G44" s="449"/>
      <c r="H44" s="449"/>
      <c r="I44" s="449"/>
      <c r="J44" s="449"/>
      <c r="K44" s="449"/>
      <c r="L44" s="449"/>
      <c r="M44" s="449"/>
      <c r="N44" s="449"/>
      <c r="O44" s="449"/>
      <c r="P44" s="449"/>
      <c r="Q44" s="449"/>
      <c r="R44" s="449"/>
      <c r="S44" s="449"/>
      <c r="T44" s="449"/>
    </row>
    <row r="45" spans="1:20" ht="18.600000000000001" customHeight="1">
      <c r="A45" s="61"/>
      <c r="B45" s="449"/>
      <c r="C45" s="449"/>
      <c r="D45" s="449"/>
      <c r="E45" s="449"/>
      <c r="F45" s="449"/>
      <c r="G45" s="449"/>
      <c r="H45" s="449"/>
      <c r="I45" s="449"/>
      <c r="J45" s="449"/>
      <c r="K45" s="449"/>
      <c r="L45" s="449"/>
      <c r="M45" s="449"/>
      <c r="N45" s="449"/>
      <c r="O45" s="449"/>
      <c r="P45" s="449"/>
      <c r="Q45" s="449"/>
      <c r="R45" s="449"/>
      <c r="S45" s="449"/>
      <c r="T45" s="449"/>
    </row>
    <row r="46" spans="1:20" ht="18.600000000000001" customHeight="1">
      <c r="A46" s="61"/>
      <c r="B46" s="449"/>
      <c r="C46" s="449"/>
      <c r="D46" s="449"/>
      <c r="E46" s="449"/>
      <c r="F46" s="449"/>
      <c r="G46" s="449"/>
      <c r="H46" s="449"/>
      <c r="I46" s="449"/>
      <c r="J46" s="449"/>
      <c r="K46" s="449"/>
      <c r="L46" s="449"/>
      <c r="M46" s="449"/>
      <c r="N46" s="449"/>
      <c r="O46" s="449"/>
      <c r="P46" s="449"/>
      <c r="Q46" s="449"/>
      <c r="R46" s="449"/>
      <c r="S46" s="449"/>
      <c r="T46" s="449"/>
    </row>
    <row r="47" spans="1:20" ht="18.600000000000001" customHeight="1">
      <c r="A47" s="61"/>
      <c r="B47" s="449"/>
      <c r="C47" s="449"/>
      <c r="D47" s="449"/>
      <c r="E47" s="449"/>
      <c r="F47" s="449"/>
      <c r="G47" s="449"/>
      <c r="H47" s="449"/>
      <c r="I47" s="449"/>
      <c r="J47" s="449"/>
      <c r="K47" s="449"/>
      <c r="L47" s="449"/>
      <c r="M47" s="449"/>
      <c r="N47" s="449"/>
      <c r="O47" s="449"/>
      <c r="P47" s="449"/>
      <c r="Q47" s="449"/>
      <c r="R47" s="449"/>
      <c r="S47" s="449"/>
      <c r="T47" s="449"/>
    </row>
    <row r="48" spans="1:20" ht="18.600000000000001" customHeight="1">
      <c r="A48" s="61"/>
      <c r="B48" s="449"/>
      <c r="C48" s="449"/>
      <c r="D48" s="449"/>
      <c r="E48" s="449"/>
      <c r="F48" s="449"/>
      <c r="G48" s="449"/>
      <c r="H48" s="449"/>
      <c r="I48" s="449"/>
      <c r="J48" s="449"/>
      <c r="K48" s="449"/>
      <c r="L48" s="449"/>
      <c r="M48" s="449"/>
      <c r="N48" s="449"/>
      <c r="O48" s="449"/>
      <c r="P48" s="449"/>
      <c r="Q48" s="449"/>
      <c r="R48" s="449"/>
      <c r="S48" s="449"/>
      <c r="T48" s="449"/>
    </row>
    <row r="49" spans="1:20" ht="18.600000000000001" customHeight="1">
      <c r="A49" s="61"/>
      <c r="B49" s="449"/>
      <c r="C49" s="449"/>
      <c r="D49" s="449"/>
      <c r="E49" s="449"/>
      <c r="F49" s="449"/>
      <c r="G49" s="449"/>
      <c r="H49" s="449"/>
      <c r="I49" s="449"/>
      <c r="J49" s="449"/>
      <c r="K49" s="449"/>
      <c r="L49" s="449"/>
      <c r="M49" s="449"/>
      <c r="N49" s="449"/>
      <c r="O49" s="449"/>
      <c r="P49" s="449"/>
      <c r="Q49" s="449"/>
      <c r="R49" s="449"/>
      <c r="S49" s="449"/>
      <c r="T49" s="449"/>
    </row>
    <row r="50" spans="1:20" ht="18.600000000000001" customHeight="1">
      <c r="A50" s="61"/>
      <c r="B50" s="449"/>
      <c r="C50" s="449"/>
      <c r="D50" s="449"/>
      <c r="E50" s="449"/>
      <c r="F50" s="449"/>
      <c r="G50" s="449"/>
      <c r="H50" s="449"/>
      <c r="I50" s="449"/>
      <c r="J50" s="449"/>
      <c r="K50" s="449"/>
      <c r="L50" s="449"/>
      <c r="M50" s="449"/>
      <c r="N50" s="449"/>
      <c r="O50" s="449"/>
      <c r="P50" s="449"/>
      <c r="Q50" s="449"/>
      <c r="R50" s="449"/>
      <c r="S50" s="449"/>
      <c r="T50" s="449"/>
    </row>
    <row r="51" spans="1:20" ht="18.600000000000001" customHeight="1">
      <c r="A51" s="61"/>
      <c r="B51" s="449"/>
      <c r="C51" s="449"/>
      <c r="D51" s="449"/>
      <c r="E51" s="449"/>
      <c r="F51" s="449"/>
      <c r="G51" s="449"/>
      <c r="H51" s="449"/>
      <c r="I51" s="449"/>
      <c r="J51" s="449"/>
      <c r="K51" s="449"/>
      <c r="L51" s="449"/>
      <c r="M51" s="449"/>
      <c r="N51" s="449"/>
      <c r="O51" s="449"/>
      <c r="P51" s="449"/>
      <c r="Q51" s="449"/>
      <c r="R51" s="449"/>
      <c r="S51" s="449"/>
      <c r="T51" s="449"/>
    </row>
    <row r="52" spans="1:20" ht="18.600000000000001" customHeight="1">
      <c r="A52" s="61"/>
      <c r="B52" s="449"/>
      <c r="C52" s="449"/>
      <c r="D52" s="449"/>
      <c r="E52" s="449"/>
      <c r="F52" s="449"/>
      <c r="G52" s="449"/>
      <c r="H52" s="449"/>
      <c r="I52" s="449"/>
      <c r="J52" s="449"/>
      <c r="K52" s="449"/>
      <c r="L52" s="449"/>
      <c r="M52" s="449"/>
      <c r="N52" s="449"/>
      <c r="O52" s="449"/>
      <c r="P52" s="449"/>
      <c r="Q52" s="449"/>
      <c r="R52" s="449"/>
      <c r="S52" s="449"/>
      <c r="T52" s="449"/>
    </row>
    <row r="53" spans="1:20" ht="30" customHeight="1">
      <c r="A53" s="61"/>
      <c r="B53" s="449"/>
      <c r="C53" s="449"/>
      <c r="D53" s="449"/>
      <c r="E53" s="449"/>
      <c r="F53" s="449"/>
      <c r="G53" s="449"/>
      <c r="H53" s="449"/>
      <c r="I53" s="449"/>
      <c r="J53" s="449"/>
      <c r="K53" s="449"/>
      <c r="L53" s="449"/>
      <c r="M53" s="449"/>
      <c r="N53" s="449"/>
      <c r="O53" s="449"/>
      <c r="P53" s="449"/>
      <c r="Q53" s="449"/>
      <c r="R53" s="449"/>
      <c r="S53" s="449"/>
      <c r="T53" s="449"/>
    </row>
    <row r="54" spans="1:20" ht="18.600000000000001" customHeight="1">
      <c r="B54" s="61"/>
      <c r="C54" s="61"/>
      <c r="D54" s="61"/>
      <c r="E54" s="61"/>
      <c r="F54" s="61"/>
      <c r="G54" s="61"/>
      <c r="H54" s="61"/>
      <c r="I54" s="61"/>
      <c r="J54" s="61"/>
      <c r="K54" s="61"/>
      <c r="L54" s="61"/>
      <c r="M54" s="61"/>
      <c r="N54" s="61"/>
      <c r="O54" s="61"/>
      <c r="P54" s="61"/>
      <c r="Q54" s="61"/>
      <c r="R54" s="61"/>
      <c r="S54" s="61"/>
      <c r="T54" s="61"/>
    </row>
    <row r="55" spans="1:20" ht="18.600000000000001" customHeight="1"/>
  </sheetData>
  <sheetProtection algorithmName="SHA-512" hashValue="li2Tvgcoeg2qWOuzQR8jCzu++DJGACUD38mFMITpLJAW30DuUa/FRiFR/uucGUx9ub/3pz6QaAz31LMNIuAneg==" saltValue="0Zn6JIu3zQVC7hjHQ3jy7w==" spinCount="100000" sheet="1" objects="1" scenarios="1"/>
  <mergeCells count="8">
    <mergeCell ref="B4:T4"/>
    <mergeCell ref="B32:T35"/>
    <mergeCell ref="B38:T53"/>
    <mergeCell ref="B8:T15"/>
    <mergeCell ref="B16:E16"/>
    <mergeCell ref="B19:T23"/>
    <mergeCell ref="B26:T28"/>
    <mergeCell ref="B6:T6"/>
  </mergeCells>
  <hyperlinks>
    <hyperlink ref="B16:E16" r:id="rId1" display="The Ministry of Employment" xr:uid="{563F5375-F99A-4421-9A67-5662934689B8}"/>
    <hyperlink ref="B29" r:id="rId2" xr:uid="{C8D337A7-8394-4580-953D-D2055FE16598}"/>
  </hyperlinks>
  <pageMargins left="0.7" right="0.7" top="0.75" bottom="0.75" header="0.3" footer="0.3"/>
  <pageSetup scale="38" orientation="portrait" horizontalDpi="90" verticalDpi="90" r:id="rId3"/>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theme="6"/>
    <pageSetUpPr fitToPage="1"/>
  </sheetPr>
  <dimension ref="A1:H20"/>
  <sheetViews>
    <sheetView showGridLines="0" zoomScaleNormal="100" workbookViewId="0"/>
    <sheetView workbookViewId="1"/>
  </sheetViews>
  <sheetFormatPr defaultColWidth="9.44140625" defaultRowHeight="13.8"/>
  <cols>
    <col min="1" max="1" width="4.44140625" style="2" customWidth="1"/>
    <col min="2" max="2" width="70.44140625" style="2" customWidth="1"/>
    <col min="3" max="7" width="20.5546875" style="27" customWidth="1"/>
    <col min="8" max="8" width="4.44140625" style="2" customWidth="1"/>
    <col min="9" max="16384" width="9.44140625" style="2"/>
  </cols>
  <sheetData>
    <row r="1" spans="1:8" ht="14.4" customHeight="1"/>
    <row r="2" spans="1:8" ht="14.4" customHeight="1"/>
    <row r="3" spans="1:8" ht="14.4" customHeight="1"/>
    <row r="4" spans="1:8" s="9" customFormat="1" ht="33" customHeight="1">
      <c r="B4" s="451" t="s">
        <v>444</v>
      </c>
      <c r="C4" s="451"/>
      <c r="D4" s="451"/>
      <c r="E4" s="451"/>
      <c r="F4" s="451"/>
      <c r="G4" s="451"/>
      <c r="H4" s="17"/>
    </row>
    <row r="5" spans="1:8" ht="18.600000000000001" customHeight="1">
      <c r="A5" s="61"/>
      <c r="B5" s="61"/>
      <c r="C5" s="68"/>
      <c r="D5" s="68"/>
      <c r="E5" s="68"/>
      <c r="F5" s="68"/>
      <c r="G5" s="68"/>
    </row>
    <row r="6" spans="1:8" ht="18.600000000000001" customHeight="1">
      <c r="A6" s="61"/>
      <c r="B6" s="160" t="s">
        <v>445</v>
      </c>
      <c r="C6" s="161">
        <v>2024</v>
      </c>
      <c r="D6" s="162">
        <v>2023</v>
      </c>
      <c r="E6" s="162">
        <v>2022</v>
      </c>
      <c r="F6" s="162">
        <v>2021</v>
      </c>
      <c r="G6" s="162">
        <v>2020</v>
      </c>
    </row>
    <row r="7" spans="1:8" ht="18.600000000000001" customHeight="1">
      <c r="A7" s="61"/>
      <c r="B7" s="52" t="s">
        <v>224</v>
      </c>
      <c r="C7" s="53">
        <f>SUM(C8:C12)</f>
        <v>129</v>
      </c>
      <c r="D7" s="70">
        <v>144</v>
      </c>
      <c r="E7" s="70">
        <v>175</v>
      </c>
      <c r="F7" s="102">
        <v>170</v>
      </c>
      <c r="G7" s="102">
        <v>191</v>
      </c>
    </row>
    <row r="8" spans="1:8" ht="18.600000000000001" customHeight="1">
      <c r="A8" s="61"/>
      <c r="B8" s="52" t="s">
        <v>44</v>
      </c>
      <c r="C8" s="53">
        <v>51</v>
      </c>
      <c r="D8" s="75">
        <v>60</v>
      </c>
      <c r="E8" s="75">
        <v>68</v>
      </c>
      <c r="F8" s="102">
        <v>74</v>
      </c>
      <c r="G8" s="102">
        <v>88</v>
      </c>
    </row>
    <row r="9" spans="1:8" ht="18.600000000000001" customHeight="1">
      <c r="A9" s="61"/>
      <c r="B9" s="52" t="s">
        <v>52</v>
      </c>
      <c r="C9" s="53">
        <v>19</v>
      </c>
      <c r="D9" s="75">
        <v>19</v>
      </c>
      <c r="E9" s="75">
        <v>19</v>
      </c>
      <c r="F9" s="102">
        <v>19</v>
      </c>
      <c r="G9" s="102">
        <v>19</v>
      </c>
    </row>
    <row r="10" spans="1:8" ht="18.600000000000001" customHeight="1">
      <c r="A10" s="61"/>
      <c r="B10" s="52" t="s">
        <v>62</v>
      </c>
      <c r="C10" s="53">
        <v>24</v>
      </c>
      <c r="D10" s="75">
        <v>24</v>
      </c>
      <c r="E10" s="75">
        <v>24</v>
      </c>
      <c r="F10" s="102">
        <v>27</v>
      </c>
      <c r="G10" s="102">
        <v>28</v>
      </c>
    </row>
    <row r="11" spans="1:8" ht="18.600000000000001" customHeight="1">
      <c r="A11" s="61"/>
      <c r="B11" s="52" t="s">
        <v>57</v>
      </c>
      <c r="C11" s="53">
        <v>11</v>
      </c>
      <c r="D11" s="75">
        <v>13</v>
      </c>
      <c r="E11" s="75">
        <v>16</v>
      </c>
      <c r="F11" s="102">
        <v>18</v>
      </c>
      <c r="G11" s="102">
        <v>20</v>
      </c>
    </row>
    <row r="12" spans="1:8" ht="18.600000000000001" customHeight="1">
      <c r="A12" s="61"/>
      <c r="B12" s="52" t="s">
        <v>225</v>
      </c>
      <c r="C12" s="172">
        <v>24</v>
      </c>
      <c r="D12" s="177">
        <v>28</v>
      </c>
      <c r="E12" s="177">
        <v>28</v>
      </c>
      <c r="F12" s="178">
        <v>32</v>
      </c>
      <c r="G12" s="178">
        <v>36</v>
      </c>
    </row>
    <row r="13" spans="1:8" ht="18.600000000000001" customHeight="1">
      <c r="A13" s="61"/>
      <c r="B13" s="176" t="s">
        <v>446</v>
      </c>
      <c r="C13" s="539" t="s">
        <v>61</v>
      </c>
      <c r="D13" s="539"/>
      <c r="E13" s="539"/>
      <c r="F13" s="539"/>
      <c r="G13" s="539"/>
    </row>
    <row r="14" spans="1:8" ht="18.600000000000001" customHeight="1">
      <c r="A14" s="61"/>
      <c r="B14" s="125" t="s">
        <v>226</v>
      </c>
      <c r="C14" s="539" t="s">
        <v>61</v>
      </c>
      <c r="D14" s="539"/>
      <c r="E14" s="539"/>
      <c r="F14" s="539"/>
      <c r="G14" s="539"/>
    </row>
    <row r="15" spans="1:8" ht="18.600000000000001" customHeight="1">
      <c r="A15" s="61"/>
      <c r="B15" s="61"/>
      <c r="C15" s="68"/>
      <c r="D15" s="68"/>
      <c r="E15" s="68"/>
      <c r="F15" s="68"/>
      <c r="G15" s="68"/>
    </row>
    <row r="16" spans="1:8" ht="18.600000000000001" customHeight="1">
      <c r="A16" s="61"/>
      <c r="B16" s="160" t="s">
        <v>447</v>
      </c>
      <c r="C16" s="161">
        <v>2024</v>
      </c>
      <c r="D16" s="162">
        <v>2023</v>
      </c>
      <c r="E16" s="162">
        <v>2022</v>
      </c>
      <c r="F16" s="162">
        <v>2021</v>
      </c>
      <c r="G16" s="162">
        <v>2020</v>
      </c>
    </row>
    <row r="17" spans="1:7" ht="18.600000000000001" customHeight="1">
      <c r="A17" s="61"/>
      <c r="B17" s="52" t="s">
        <v>224</v>
      </c>
      <c r="C17" s="134">
        <v>57.9</v>
      </c>
      <c r="D17" s="97">
        <v>53</v>
      </c>
      <c r="E17" s="97">
        <v>54</v>
      </c>
      <c r="F17" s="97">
        <v>64.5</v>
      </c>
      <c r="G17" s="320">
        <v>48.9</v>
      </c>
    </row>
    <row r="18" spans="1:7" ht="18.600000000000001" customHeight="1">
      <c r="A18" s="61"/>
      <c r="B18" s="61"/>
      <c r="C18" s="68"/>
      <c r="D18" s="68"/>
      <c r="E18" s="68"/>
      <c r="F18" s="68"/>
      <c r="G18" s="68"/>
    </row>
    <row r="19" spans="1:7" ht="18.600000000000001" customHeight="1">
      <c r="A19" s="61"/>
      <c r="B19" s="160" t="s">
        <v>448</v>
      </c>
      <c r="C19" s="161">
        <v>2024</v>
      </c>
      <c r="D19" s="162">
        <v>2023</v>
      </c>
      <c r="E19" s="162">
        <v>2022</v>
      </c>
      <c r="F19" s="162">
        <v>2021</v>
      </c>
      <c r="G19" s="162">
        <v>2020</v>
      </c>
    </row>
    <row r="20" spans="1:7" ht="18.600000000000001" customHeight="1">
      <c r="A20" s="61"/>
      <c r="B20" s="52" t="s">
        <v>224</v>
      </c>
      <c r="C20" s="321">
        <v>95.9</v>
      </c>
      <c r="D20" s="322">
        <v>96.5</v>
      </c>
      <c r="E20" s="322">
        <v>90</v>
      </c>
      <c r="F20" s="322">
        <v>85.4</v>
      </c>
      <c r="G20" s="296">
        <v>67.2</v>
      </c>
    </row>
  </sheetData>
  <sheetProtection algorithmName="SHA-512" hashValue="MxYIepZSTg1O2FBtCdnNpBl9B+8Ar/YDd73rurN7W5kqIm/C2CJ1iKXl3DgaFq6NH2l9s8R8NSw3trrcsAHBzA==" saltValue="TnYvfts5EYwSXRKkgeWp+A==" spinCount="100000" sheet="1" objects="1" scenarios="1"/>
  <mergeCells count="3">
    <mergeCell ref="B4:G4"/>
    <mergeCell ref="C13:G13"/>
    <mergeCell ref="C14:G14"/>
  </mergeCells>
  <pageMargins left="0.7" right="0.7" top="0.75" bottom="0.75" header="0.3" footer="0.3"/>
  <pageSetup scale="54" orientation="landscape" r:id="rId1"/>
  <colBreaks count="1" manualBreakCount="1">
    <brk id="10" max="84"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theme="6"/>
    <pageSetUpPr fitToPage="1"/>
  </sheetPr>
  <dimension ref="A1:J11"/>
  <sheetViews>
    <sheetView showGridLines="0" zoomScaleNormal="100" workbookViewId="0"/>
    <sheetView workbookViewId="1"/>
  </sheetViews>
  <sheetFormatPr defaultColWidth="9.44140625" defaultRowHeight="13.8"/>
  <cols>
    <col min="1" max="1" width="4.44140625" style="2" customWidth="1"/>
    <col min="2" max="2" width="70.5546875" style="2" customWidth="1"/>
    <col min="3" max="3" width="20.5546875" style="2" customWidth="1"/>
    <col min="4" max="7" width="20.5546875" style="27" customWidth="1"/>
    <col min="8" max="8" width="4.44140625" style="2" customWidth="1"/>
    <col min="9" max="10" width="9.44140625" style="2" customWidth="1"/>
    <col min="11" max="16384" width="9.44140625" style="2"/>
  </cols>
  <sheetData>
    <row r="1" spans="1:10" ht="14.4" customHeight="1"/>
    <row r="2" spans="1:10" ht="14.4" customHeight="1"/>
    <row r="3" spans="1:10" ht="14.4" customHeight="1"/>
    <row r="4" spans="1:10" s="9" customFormat="1" ht="33">
      <c r="B4" s="451" t="s">
        <v>449</v>
      </c>
      <c r="C4" s="451"/>
      <c r="D4" s="451"/>
      <c r="E4" s="451"/>
      <c r="F4" s="451"/>
      <c r="G4" s="451"/>
      <c r="H4" s="17"/>
      <c r="I4" s="17"/>
      <c r="J4" s="17"/>
    </row>
    <row r="5" spans="1:10" ht="18.600000000000001" customHeight="1">
      <c r="A5" s="61"/>
      <c r="B5" s="61"/>
      <c r="C5" s="61"/>
      <c r="D5" s="68"/>
      <c r="E5" s="68"/>
      <c r="F5" s="68"/>
      <c r="G5" s="68"/>
    </row>
    <row r="6" spans="1:10" ht="58.5" customHeight="1">
      <c r="A6" s="61"/>
      <c r="B6" s="449" t="s">
        <v>450</v>
      </c>
      <c r="C6" s="449"/>
      <c r="D6" s="449"/>
      <c r="E6" s="449"/>
      <c r="F6" s="449"/>
      <c r="G6" s="449"/>
    </row>
    <row r="7" spans="1:10" ht="18.600000000000001" customHeight="1">
      <c r="A7" s="61"/>
      <c r="B7" s="61"/>
      <c r="C7" s="61"/>
      <c r="D7" s="68"/>
      <c r="E7" s="68"/>
      <c r="F7" s="68"/>
      <c r="G7" s="68"/>
    </row>
    <row r="8" spans="1:10" ht="18.75" customHeight="1">
      <c r="A8" s="61"/>
      <c r="B8" s="160" t="s">
        <v>451</v>
      </c>
      <c r="C8" s="161">
        <v>2024</v>
      </c>
      <c r="D8" s="161">
        <v>2023</v>
      </c>
      <c r="E8" s="161">
        <v>2022</v>
      </c>
      <c r="F8" s="161">
        <v>2021</v>
      </c>
      <c r="G8" s="161">
        <v>2020</v>
      </c>
      <c r="H8" s="12"/>
      <c r="I8" s="12"/>
    </row>
    <row r="9" spans="1:10" ht="18.75" customHeight="1">
      <c r="A9" s="61"/>
      <c r="B9" s="52" t="s">
        <v>224</v>
      </c>
      <c r="C9" s="123">
        <v>4874</v>
      </c>
      <c r="D9" s="123">
        <v>4459</v>
      </c>
      <c r="E9" s="123">
        <v>3346</v>
      </c>
      <c r="F9" s="123">
        <v>1464</v>
      </c>
      <c r="G9" s="123">
        <v>1080</v>
      </c>
      <c r="H9" s="11"/>
      <c r="I9" s="11"/>
    </row>
    <row r="10" spans="1:10" ht="36" customHeight="1">
      <c r="A10" s="61"/>
      <c r="B10" s="515" t="s">
        <v>452</v>
      </c>
      <c r="C10" s="515"/>
      <c r="D10" s="515"/>
      <c r="E10" s="515"/>
      <c r="F10" s="515"/>
      <c r="G10" s="515"/>
      <c r="H10" s="11"/>
      <c r="I10" s="11"/>
    </row>
    <row r="11" spans="1:10" ht="18.75" customHeight="1">
      <c r="A11" s="61"/>
      <c r="B11" s="512" t="s">
        <v>453</v>
      </c>
      <c r="C11" s="512"/>
      <c r="D11" s="512"/>
      <c r="E11" s="512"/>
      <c r="F11" s="512"/>
      <c r="G11" s="512"/>
    </row>
  </sheetData>
  <sheetProtection algorithmName="SHA-512" hashValue="lRLqGWK4e99bh9MHtvkJqSmfBBXe9tc9VzGVP0zW2nesRjlsoMQmLAITP4y3mx/Pz7je8VmS4GAdVrQj+/QZnw==" saltValue="UykG5Zc8GIkGGBpPh/MgtA==" spinCount="100000" sheet="1" objects="1" scenarios="1"/>
  <mergeCells count="4">
    <mergeCell ref="B6:G6"/>
    <mergeCell ref="B10:G10"/>
    <mergeCell ref="B4:G4"/>
    <mergeCell ref="B11:G11"/>
  </mergeCells>
  <pageMargins left="0.7" right="0.7" top="0.75" bottom="0.75" header="0.3" footer="0.3"/>
  <pageSetup scale="5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theme="6"/>
    <pageSetUpPr fitToPage="1"/>
  </sheetPr>
  <dimension ref="A1:Q92"/>
  <sheetViews>
    <sheetView showGridLines="0" zoomScaleNormal="100" workbookViewId="0"/>
    <sheetView workbookViewId="1"/>
  </sheetViews>
  <sheetFormatPr defaultColWidth="9.44140625" defaultRowHeight="13.8"/>
  <cols>
    <col min="1" max="1" width="4.44140625" style="2" customWidth="1"/>
    <col min="2" max="2" width="70.5546875" style="2" customWidth="1"/>
    <col min="3" max="3" width="20.5546875" style="2" customWidth="1"/>
    <col min="4" max="7" width="20.5546875" style="27" customWidth="1"/>
    <col min="8" max="8" width="20.5546875" style="2" customWidth="1"/>
    <col min="9" max="17" width="12.88671875" style="2" customWidth="1"/>
    <col min="18" max="16384" width="9.44140625" style="2"/>
  </cols>
  <sheetData>
    <row r="1" spans="1:9" ht="14.4" customHeight="1"/>
    <row r="2" spans="1:9" ht="14.4" customHeight="1"/>
    <row r="3" spans="1:9" ht="14.4" customHeight="1"/>
    <row r="4" spans="1:9" s="9" customFormat="1" ht="33" customHeight="1">
      <c r="B4" s="542" t="s">
        <v>454</v>
      </c>
      <c r="C4" s="542"/>
      <c r="D4" s="542"/>
      <c r="E4" s="542"/>
      <c r="F4" s="542"/>
      <c r="G4" s="542"/>
      <c r="H4"/>
    </row>
    <row r="5" spans="1:9" ht="18.600000000000001" customHeight="1">
      <c r="A5" s="61"/>
      <c r="B5" s="61"/>
      <c r="C5" s="61"/>
      <c r="D5" s="68"/>
      <c r="E5" s="68"/>
      <c r="F5" s="68"/>
      <c r="G5" s="68"/>
      <c r="H5" s="61"/>
      <c r="I5" s="61"/>
    </row>
    <row r="6" spans="1:9" ht="18.600000000000001" customHeight="1">
      <c r="A6" s="61"/>
      <c r="B6" s="160" t="s">
        <v>229</v>
      </c>
      <c r="C6" s="161">
        <v>2024</v>
      </c>
      <c r="D6" s="161">
        <v>2023</v>
      </c>
      <c r="E6" s="161">
        <v>2022</v>
      </c>
      <c r="F6" s="161">
        <v>2021</v>
      </c>
      <c r="G6" s="161">
        <v>2020</v>
      </c>
      <c r="H6" s="61"/>
      <c r="I6" s="61"/>
    </row>
    <row r="7" spans="1:9" ht="18.600000000000001" customHeight="1">
      <c r="A7" s="61"/>
      <c r="B7" s="52" t="s">
        <v>455</v>
      </c>
      <c r="C7" s="123">
        <v>19918</v>
      </c>
      <c r="D7" s="132">
        <v>20021</v>
      </c>
      <c r="E7" s="132">
        <v>21022</v>
      </c>
      <c r="F7" s="123">
        <v>21754</v>
      </c>
      <c r="G7" s="140">
        <v>22376</v>
      </c>
      <c r="H7" s="61"/>
      <c r="I7" s="61"/>
    </row>
    <row r="8" spans="1:9" ht="18.600000000000001" customHeight="1">
      <c r="A8" s="61"/>
      <c r="B8" s="509" t="s">
        <v>456</v>
      </c>
      <c r="C8" s="509"/>
      <c r="D8" s="509"/>
      <c r="E8" s="509"/>
      <c r="F8" s="509"/>
      <c r="G8" s="509"/>
      <c r="H8" s="61"/>
      <c r="I8" s="61"/>
    </row>
    <row r="9" spans="1:9" ht="18.600000000000001" customHeight="1">
      <c r="A9" s="61"/>
      <c r="B9" s="510" t="s">
        <v>457</v>
      </c>
      <c r="C9" s="510"/>
      <c r="D9" s="510"/>
      <c r="E9" s="510"/>
      <c r="F9" s="510"/>
      <c r="G9" s="510"/>
      <c r="H9" s="61"/>
      <c r="I9" s="61"/>
    </row>
    <row r="10" spans="1:9" ht="18.600000000000001" customHeight="1">
      <c r="A10" s="61"/>
      <c r="B10" s="78"/>
      <c r="C10" s="78"/>
      <c r="D10" s="79"/>
      <c r="E10" s="79"/>
      <c r="F10" s="79"/>
      <c r="G10" s="127"/>
      <c r="H10" s="61"/>
      <c r="I10" s="61"/>
    </row>
    <row r="11" spans="1:9" ht="18.600000000000001" customHeight="1">
      <c r="A11" s="61"/>
      <c r="B11" s="160" t="s">
        <v>458</v>
      </c>
      <c r="C11" s="161">
        <v>2024</v>
      </c>
      <c r="D11" s="161">
        <v>2023</v>
      </c>
      <c r="E11" s="161">
        <v>2022</v>
      </c>
      <c r="F11" s="161">
        <v>2021</v>
      </c>
      <c r="G11" s="161">
        <v>2020</v>
      </c>
      <c r="H11" s="61"/>
      <c r="I11" s="61"/>
    </row>
    <row r="12" spans="1:9" ht="18.600000000000001" customHeight="1">
      <c r="A12" s="61"/>
      <c r="B12" s="52" t="s">
        <v>224</v>
      </c>
      <c r="C12" s="53">
        <v>77</v>
      </c>
      <c r="D12" s="132">
        <v>75</v>
      </c>
      <c r="E12" s="53">
        <v>76</v>
      </c>
      <c r="F12" s="53">
        <v>74</v>
      </c>
      <c r="G12" s="131">
        <v>84</v>
      </c>
      <c r="H12" s="61"/>
      <c r="I12" s="61"/>
    </row>
    <row r="13" spans="1:9" ht="36" customHeight="1">
      <c r="A13" s="61"/>
      <c r="B13" s="511" t="s">
        <v>459</v>
      </c>
      <c r="C13" s="511"/>
      <c r="D13" s="511"/>
      <c r="E13" s="511"/>
      <c r="F13" s="511"/>
      <c r="G13" s="511"/>
      <c r="H13" s="61"/>
      <c r="I13" s="61"/>
    </row>
    <row r="14" spans="1:9" ht="18.600000000000001" customHeight="1">
      <c r="A14" s="61"/>
      <c r="B14" s="510" t="s">
        <v>460</v>
      </c>
      <c r="C14" s="510"/>
      <c r="D14" s="510"/>
      <c r="E14" s="510"/>
      <c r="F14" s="510"/>
      <c r="G14" s="510"/>
      <c r="H14" s="61"/>
      <c r="I14" s="61"/>
    </row>
    <row r="15" spans="1:9" ht="18.600000000000001" customHeight="1">
      <c r="A15" s="61"/>
      <c r="B15" s="61"/>
      <c r="C15" s="61"/>
      <c r="D15" s="68"/>
      <c r="E15" s="68"/>
      <c r="F15" s="68"/>
      <c r="G15" s="68"/>
      <c r="H15" s="61"/>
      <c r="I15" s="61"/>
    </row>
    <row r="16" spans="1:9" ht="18.600000000000001" customHeight="1">
      <c r="A16" s="61"/>
      <c r="B16" s="160" t="s">
        <v>461</v>
      </c>
      <c r="C16" s="161">
        <v>2024</v>
      </c>
      <c r="D16" s="161">
        <v>2023</v>
      </c>
      <c r="E16" s="161">
        <v>2022</v>
      </c>
      <c r="F16" s="161">
        <v>2021</v>
      </c>
      <c r="G16" s="161">
        <v>2020</v>
      </c>
      <c r="H16" s="61"/>
      <c r="I16" s="61"/>
    </row>
    <row r="17" spans="1:9" ht="18.600000000000001" customHeight="1">
      <c r="A17" s="61"/>
      <c r="B17" s="52" t="s">
        <v>224</v>
      </c>
      <c r="C17" s="134">
        <v>14.05</v>
      </c>
      <c r="D17" s="134">
        <v>18.2</v>
      </c>
      <c r="E17" s="134">
        <v>15.3</v>
      </c>
      <c r="F17" s="324">
        <v>14.8</v>
      </c>
      <c r="G17" s="324">
        <v>13</v>
      </c>
      <c r="H17" s="61"/>
      <c r="I17" s="61"/>
    </row>
    <row r="18" spans="1:9" ht="18.600000000000001" customHeight="1">
      <c r="A18" s="61"/>
      <c r="B18" s="52" t="s">
        <v>462</v>
      </c>
      <c r="C18" s="134">
        <v>13.51</v>
      </c>
      <c r="D18" s="134">
        <v>15.2</v>
      </c>
      <c r="E18" s="134">
        <v>14.4</v>
      </c>
      <c r="F18" s="324">
        <v>13.22</v>
      </c>
      <c r="G18" s="324">
        <v>12.2</v>
      </c>
      <c r="H18" s="61"/>
      <c r="I18" s="61"/>
    </row>
    <row r="19" spans="1:9" ht="18.600000000000001" customHeight="1">
      <c r="A19" s="61"/>
      <c r="B19" s="52" t="s">
        <v>463</v>
      </c>
      <c r="C19" s="134">
        <v>15.58</v>
      </c>
      <c r="D19" s="134">
        <v>21.2</v>
      </c>
      <c r="E19" s="134">
        <v>16.3</v>
      </c>
      <c r="F19" s="324">
        <v>16.399999999999999</v>
      </c>
      <c r="G19" s="324">
        <v>13.3</v>
      </c>
      <c r="H19" s="61"/>
      <c r="I19" s="61"/>
    </row>
    <row r="20" spans="1:9" ht="18.600000000000001" customHeight="1">
      <c r="A20" s="61"/>
      <c r="B20" s="52" t="s">
        <v>464</v>
      </c>
      <c r="C20" s="134">
        <v>76.599999999999994</v>
      </c>
      <c r="D20" s="134">
        <v>19.399999999999999</v>
      </c>
      <c r="E20" s="134">
        <v>0</v>
      </c>
      <c r="F20" s="325" t="s">
        <v>194</v>
      </c>
      <c r="G20" s="325" t="s">
        <v>194</v>
      </c>
      <c r="H20" s="61"/>
      <c r="I20" s="61"/>
    </row>
    <row r="21" spans="1:9" ht="36" customHeight="1">
      <c r="A21" s="61"/>
      <c r="B21" s="534" t="s">
        <v>465</v>
      </c>
      <c r="C21" s="534"/>
      <c r="D21" s="534"/>
      <c r="E21" s="534"/>
      <c r="F21" s="534"/>
      <c r="G21" s="534"/>
      <c r="H21" s="61"/>
      <c r="I21" s="61"/>
    </row>
    <row r="22" spans="1:9" ht="18.75" customHeight="1">
      <c r="A22" s="61"/>
      <c r="B22" s="510" t="s">
        <v>466</v>
      </c>
      <c r="C22" s="510"/>
      <c r="D22" s="510"/>
      <c r="E22" s="510"/>
      <c r="F22" s="510"/>
      <c r="G22" s="510"/>
      <c r="H22" s="61"/>
      <c r="I22" s="61"/>
    </row>
    <row r="23" spans="1:9" ht="18.600000000000001" customHeight="1">
      <c r="A23" s="61"/>
      <c r="B23" s="510" t="s">
        <v>467</v>
      </c>
      <c r="C23" s="510"/>
      <c r="D23" s="510"/>
      <c r="E23" s="510"/>
      <c r="F23" s="510"/>
      <c r="G23" s="510"/>
      <c r="H23" s="61"/>
      <c r="I23" s="61"/>
    </row>
    <row r="24" spans="1:9" s="24" customFormat="1" ht="18.600000000000001" customHeight="1">
      <c r="A24" s="136"/>
      <c r="B24" s="71"/>
      <c r="C24" s="71"/>
      <c r="D24" s="72"/>
      <c r="E24" s="72"/>
      <c r="F24" s="72"/>
      <c r="G24" s="68"/>
      <c r="H24" s="136"/>
      <c r="I24" s="136"/>
    </row>
    <row r="25" spans="1:9" ht="18.600000000000001" customHeight="1">
      <c r="A25" s="61"/>
      <c r="B25" s="160" t="s">
        <v>468</v>
      </c>
      <c r="C25" s="161">
        <v>2024</v>
      </c>
      <c r="D25" s="161">
        <v>2023</v>
      </c>
      <c r="E25" s="161">
        <v>2022</v>
      </c>
      <c r="F25" s="161">
        <v>2021</v>
      </c>
      <c r="G25" s="161">
        <v>2020</v>
      </c>
      <c r="H25" s="61"/>
      <c r="I25" s="61"/>
    </row>
    <row r="26" spans="1:9" ht="18.600000000000001" customHeight="1">
      <c r="A26" s="61"/>
      <c r="B26" s="52" t="s">
        <v>224</v>
      </c>
      <c r="C26" s="53">
        <v>10</v>
      </c>
      <c r="D26" s="53">
        <v>10</v>
      </c>
      <c r="E26" s="53">
        <v>10</v>
      </c>
      <c r="F26" s="131">
        <v>11</v>
      </c>
      <c r="G26" s="131">
        <v>12</v>
      </c>
      <c r="H26" s="61"/>
      <c r="I26" s="61"/>
    </row>
    <row r="27" spans="1:9" ht="18.600000000000001" customHeight="1">
      <c r="A27" s="61"/>
      <c r="B27" s="52" t="s">
        <v>462</v>
      </c>
      <c r="C27" s="53">
        <v>11</v>
      </c>
      <c r="D27" s="53">
        <v>11</v>
      </c>
      <c r="E27" s="53">
        <v>10</v>
      </c>
      <c r="F27" s="131">
        <v>12</v>
      </c>
      <c r="G27" s="131">
        <v>13</v>
      </c>
      <c r="H27" s="61"/>
      <c r="I27" s="61"/>
    </row>
    <row r="28" spans="1:9" ht="18.600000000000001" customHeight="1">
      <c r="A28" s="61"/>
      <c r="B28" s="52" t="s">
        <v>463</v>
      </c>
      <c r="C28" s="53">
        <v>10</v>
      </c>
      <c r="D28" s="53">
        <v>10</v>
      </c>
      <c r="E28" s="53">
        <v>9</v>
      </c>
      <c r="F28" s="131">
        <v>10</v>
      </c>
      <c r="G28" s="131">
        <v>11</v>
      </c>
      <c r="H28" s="61"/>
      <c r="I28" s="61"/>
    </row>
    <row r="29" spans="1:9" ht="18.600000000000001" customHeight="1">
      <c r="A29" s="61"/>
      <c r="B29" s="52" t="s">
        <v>464</v>
      </c>
      <c r="C29" s="53">
        <v>1</v>
      </c>
      <c r="D29" s="53">
        <v>0</v>
      </c>
      <c r="E29" s="53">
        <v>0</v>
      </c>
      <c r="F29" s="141" t="s">
        <v>194</v>
      </c>
      <c r="G29" s="141" t="s">
        <v>194</v>
      </c>
      <c r="H29" s="61"/>
      <c r="I29" s="61"/>
    </row>
    <row r="30" spans="1:9" ht="18.600000000000001" customHeight="1">
      <c r="A30" s="61"/>
      <c r="B30" s="509" t="s">
        <v>469</v>
      </c>
      <c r="C30" s="509"/>
      <c r="D30" s="509"/>
      <c r="E30" s="509"/>
      <c r="F30" s="509"/>
      <c r="G30" s="509"/>
      <c r="H30" s="61"/>
      <c r="I30" s="61"/>
    </row>
    <row r="31" spans="1:9" ht="18.600000000000001" customHeight="1">
      <c r="A31" s="61"/>
      <c r="B31" s="61"/>
      <c r="C31" s="61"/>
      <c r="D31" s="68"/>
      <c r="E31" s="68"/>
      <c r="F31" s="68"/>
      <c r="G31" s="68"/>
      <c r="H31" s="61"/>
      <c r="I31" s="61"/>
    </row>
    <row r="32" spans="1:9" ht="18.600000000000001" customHeight="1">
      <c r="A32" s="61"/>
      <c r="B32" s="160" t="s">
        <v>470</v>
      </c>
      <c r="C32" s="161">
        <v>2024</v>
      </c>
      <c r="D32" s="161">
        <v>2023</v>
      </c>
      <c r="E32" s="161">
        <v>2022</v>
      </c>
      <c r="F32" s="161">
        <v>2021</v>
      </c>
      <c r="G32" s="161">
        <v>2020</v>
      </c>
      <c r="H32" s="61"/>
      <c r="I32" s="61"/>
    </row>
    <row r="33" spans="1:17" ht="18.600000000000001" customHeight="1">
      <c r="A33" s="61"/>
      <c r="B33" s="52" t="s">
        <v>224</v>
      </c>
      <c r="C33" s="53">
        <v>41</v>
      </c>
      <c r="D33" s="53">
        <v>41</v>
      </c>
      <c r="E33" s="53">
        <v>40</v>
      </c>
      <c r="F33" s="131">
        <v>40</v>
      </c>
      <c r="G33" s="131">
        <v>42</v>
      </c>
      <c r="H33" s="61"/>
      <c r="I33" s="61"/>
    </row>
    <row r="34" spans="1:17" ht="18.600000000000001" customHeight="1">
      <c r="A34" s="61"/>
      <c r="B34" s="52" t="s">
        <v>462</v>
      </c>
      <c r="C34" s="53">
        <v>41</v>
      </c>
      <c r="D34" s="53">
        <v>41</v>
      </c>
      <c r="E34" s="53">
        <v>40</v>
      </c>
      <c r="F34" s="131">
        <v>40</v>
      </c>
      <c r="G34" s="131">
        <v>42</v>
      </c>
      <c r="H34" s="61"/>
      <c r="I34" s="61"/>
    </row>
    <row r="35" spans="1:17" ht="18.600000000000001" customHeight="1">
      <c r="A35" s="61"/>
      <c r="B35" s="52" t="s">
        <v>463</v>
      </c>
      <c r="C35" s="53">
        <v>41</v>
      </c>
      <c r="D35" s="53">
        <v>41</v>
      </c>
      <c r="E35" s="53">
        <v>40</v>
      </c>
      <c r="F35" s="131">
        <v>40</v>
      </c>
      <c r="G35" s="131">
        <v>41</v>
      </c>
      <c r="H35" s="61"/>
      <c r="I35" s="61"/>
    </row>
    <row r="36" spans="1:17" ht="18.600000000000001" customHeight="1">
      <c r="A36" s="61"/>
      <c r="B36" s="52" t="s">
        <v>464</v>
      </c>
      <c r="C36" s="53">
        <v>28</v>
      </c>
      <c r="D36" s="53">
        <v>27</v>
      </c>
      <c r="E36" s="53">
        <v>30</v>
      </c>
      <c r="F36" s="141" t="s">
        <v>194</v>
      </c>
      <c r="G36" s="141" t="s">
        <v>194</v>
      </c>
      <c r="H36" s="61"/>
      <c r="I36" s="61"/>
    </row>
    <row r="37" spans="1:17" ht="18.600000000000001" customHeight="1">
      <c r="A37" s="61"/>
      <c r="B37" s="509" t="s">
        <v>471</v>
      </c>
      <c r="C37" s="509"/>
      <c r="D37" s="509"/>
      <c r="E37" s="509"/>
      <c r="F37" s="509"/>
      <c r="G37" s="509"/>
      <c r="H37" s="61"/>
      <c r="I37" s="61"/>
    </row>
    <row r="38" spans="1:17" ht="18.600000000000001" customHeight="1">
      <c r="A38" s="61"/>
      <c r="B38" s="85"/>
      <c r="C38" s="85"/>
      <c r="D38" s="86"/>
      <c r="E38" s="142"/>
      <c r="F38" s="142"/>
      <c r="G38" s="142"/>
      <c r="H38" s="61"/>
      <c r="I38" s="61"/>
    </row>
    <row r="39" spans="1:17" ht="18.600000000000001" customHeight="1">
      <c r="A39" s="61"/>
      <c r="B39" s="160" t="s">
        <v>472</v>
      </c>
      <c r="C39" s="188">
        <v>2024</v>
      </c>
      <c r="D39" s="189"/>
      <c r="E39" s="190"/>
      <c r="F39" s="188">
        <v>2023</v>
      </c>
      <c r="G39" s="189"/>
      <c r="H39" s="190"/>
      <c r="I39" s="61"/>
      <c r="J39"/>
      <c r="K39"/>
      <c r="L39"/>
      <c r="M39"/>
      <c r="N39"/>
      <c r="O39"/>
      <c r="P39"/>
      <c r="Q39"/>
    </row>
    <row r="40" spans="1:17" ht="18.600000000000001" customHeight="1">
      <c r="A40" s="61"/>
      <c r="B40" s="52"/>
      <c r="C40" s="143" t="s">
        <v>473</v>
      </c>
      <c r="D40" s="143" t="s">
        <v>474</v>
      </c>
      <c r="E40" s="143" t="s">
        <v>475</v>
      </c>
      <c r="F40" s="143" t="s">
        <v>473</v>
      </c>
      <c r="G40" s="143" t="s">
        <v>476</v>
      </c>
      <c r="H40" s="143" t="s">
        <v>475</v>
      </c>
      <c r="I40" s="61"/>
      <c r="J40"/>
      <c r="K40"/>
      <c r="L40"/>
      <c r="M40"/>
      <c r="N40"/>
      <c r="O40"/>
      <c r="P40"/>
      <c r="Q40"/>
    </row>
    <row r="41" spans="1:17" ht="18.600000000000001" customHeight="1">
      <c r="A41" s="61"/>
      <c r="B41" s="52" t="s">
        <v>224</v>
      </c>
      <c r="C41" s="134">
        <v>16.96</v>
      </c>
      <c r="D41" s="134">
        <v>59.74</v>
      </c>
      <c r="E41" s="134">
        <v>23.3</v>
      </c>
      <c r="F41" s="134">
        <v>18.61</v>
      </c>
      <c r="G41" s="134">
        <v>56.55</v>
      </c>
      <c r="H41" s="134">
        <v>24.84</v>
      </c>
      <c r="I41" s="61"/>
      <c r="J41"/>
      <c r="K41"/>
      <c r="L41"/>
      <c r="M41"/>
      <c r="N41"/>
      <c r="O41"/>
      <c r="P41"/>
      <c r="Q41"/>
    </row>
    <row r="42" spans="1:17" ht="18.600000000000001" customHeight="1">
      <c r="A42" s="61"/>
      <c r="B42" s="52" t="s">
        <v>462</v>
      </c>
      <c r="C42" s="134">
        <v>8.49</v>
      </c>
      <c r="D42" s="134">
        <v>30.39</v>
      </c>
      <c r="E42" s="134">
        <v>11.98</v>
      </c>
      <c r="F42" s="134">
        <v>9.33</v>
      </c>
      <c r="G42" s="134">
        <v>29.05</v>
      </c>
      <c r="H42" s="134">
        <v>12.91</v>
      </c>
      <c r="I42" s="61"/>
      <c r="J42"/>
      <c r="K42"/>
      <c r="L42"/>
      <c r="M42"/>
      <c r="N42"/>
      <c r="O42"/>
      <c r="P42"/>
      <c r="Q42"/>
    </row>
    <row r="43" spans="1:17" ht="18.600000000000001" customHeight="1">
      <c r="A43" s="61"/>
      <c r="B43" s="52" t="s">
        <v>463</v>
      </c>
      <c r="C43" s="134">
        <v>8.4499999999999993</v>
      </c>
      <c r="D43" s="134">
        <v>29.34</v>
      </c>
      <c r="E43" s="134">
        <v>11.32</v>
      </c>
      <c r="F43" s="134">
        <v>9.26</v>
      </c>
      <c r="G43" s="134">
        <v>27.49</v>
      </c>
      <c r="H43" s="134">
        <v>11.93</v>
      </c>
      <c r="I43" s="61"/>
      <c r="J43"/>
      <c r="K43"/>
      <c r="L43"/>
      <c r="M43"/>
      <c r="N43"/>
      <c r="O43"/>
      <c r="P43"/>
      <c r="Q43"/>
    </row>
    <row r="44" spans="1:17" ht="18.600000000000001" customHeight="1">
      <c r="A44" s="61"/>
      <c r="B44" s="52" t="s">
        <v>464</v>
      </c>
      <c r="C44" s="134">
        <v>0.02</v>
      </c>
      <c r="D44" s="134">
        <v>5.0000000000000001E-3</v>
      </c>
      <c r="E44" s="134">
        <v>0</v>
      </c>
      <c r="F44" s="134">
        <v>0.02</v>
      </c>
      <c r="G44" s="134">
        <v>0.01</v>
      </c>
      <c r="H44" s="134">
        <v>0</v>
      </c>
      <c r="I44" s="61"/>
      <c r="J44"/>
      <c r="K44"/>
      <c r="L44"/>
      <c r="M44"/>
      <c r="N44"/>
      <c r="O44"/>
      <c r="P44"/>
      <c r="Q44"/>
    </row>
    <row r="45" spans="1:17" ht="18.600000000000001" customHeight="1">
      <c r="A45" s="61"/>
      <c r="B45" s="508" t="s">
        <v>477</v>
      </c>
      <c r="C45" s="508"/>
      <c r="D45" s="508"/>
      <c r="E45" s="508"/>
      <c r="F45" s="508"/>
      <c r="G45" s="508"/>
      <c r="H45" s="61"/>
      <c r="I45" s="61"/>
    </row>
    <row r="46" spans="1:17" ht="18.600000000000001" customHeight="1">
      <c r="A46" s="61"/>
      <c r="B46" s="78" t="s">
        <v>478</v>
      </c>
      <c r="C46" s="78" t="s">
        <v>311</v>
      </c>
      <c r="D46" s="144"/>
      <c r="E46" s="144"/>
      <c r="F46" s="144"/>
      <c r="G46" s="142"/>
      <c r="H46" s="61"/>
      <c r="I46" s="61"/>
    </row>
    <row r="47" spans="1:17" ht="18.600000000000001" customHeight="1">
      <c r="A47" s="61"/>
      <c r="B47" s="85"/>
      <c r="C47" s="85"/>
      <c r="D47" s="86"/>
      <c r="E47" s="142"/>
      <c r="F47" s="142"/>
      <c r="G47" s="142"/>
      <c r="H47" s="61"/>
      <c r="I47" s="61"/>
    </row>
    <row r="48" spans="1:17" ht="18.600000000000001" customHeight="1">
      <c r="A48" s="61"/>
      <c r="B48" s="160" t="s">
        <v>479</v>
      </c>
      <c r="C48" s="161">
        <v>2024</v>
      </c>
      <c r="D48" s="161">
        <v>2023</v>
      </c>
      <c r="E48" s="161">
        <v>2022</v>
      </c>
      <c r="F48" s="161">
        <v>2021</v>
      </c>
      <c r="G48" s="161">
        <v>2020</v>
      </c>
      <c r="H48" s="61"/>
      <c r="I48" s="61"/>
    </row>
    <row r="49" spans="1:9" ht="18.600000000000001" customHeight="1">
      <c r="A49" s="61"/>
      <c r="B49" s="52" t="s">
        <v>44</v>
      </c>
      <c r="C49" s="134">
        <v>49.45</v>
      </c>
      <c r="D49" s="134">
        <v>48.17</v>
      </c>
      <c r="E49" s="134">
        <v>46.06</v>
      </c>
      <c r="F49" s="145" t="s">
        <v>194</v>
      </c>
      <c r="G49" s="145" t="s">
        <v>194</v>
      </c>
      <c r="H49" s="61"/>
      <c r="I49" s="61"/>
    </row>
    <row r="50" spans="1:9" ht="18.600000000000001" customHeight="1">
      <c r="A50" s="61"/>
      <c r="B50" s="52" t="s">
        <v>52</v>
      </c>
      <c r="C50" s="323">
        <v>7.85</v>
      </c>
      <c r="D50" s="323">
        <v>7.61</v>
      </c>
      <c r="E50" s="323">
        <v>7.39</v>
      </c>
      <c r="F50" s="145" t="s">
        <v>194</v>
      </c>
      <c r="G50" s="145" t="s">
        <v>194</v>
      </c>
      <c r="H50" s="61"/>
      <c r="I50" s="61"/>
    </row>
    <row r="51" spans="1:9" ht="18.600000000000001" customHeight="1">
      <c r="A51" s="61"/>
      <c r="B51" s="52" t="s">
        <v>228</v>
      </c>
      <c r="C51" s="323" t="s">
        <v>61</v>
      </c>
      <c r="D51" s="323" t="s">
        <v>61</v>
      </c>
      <c r="E51" s="323">
        <v>6.05</v>
      </c>
      <c r="F51" s="145" t="s">
        <v>194</v>
      </c>
      <c r="G51" s="145" t="s">
        <v>194</v>
      </c>
      <c r="H51" s="61"/>
      <c r="I51" s="61"/>
    </row>
    <row r="52" spans="1:9" ht="18.600000000000001" customHeight="1">
      <c r="A52" s="61"/>
      <c r="B52" s="52" t="s">
        <v>227</v>
      </c>
      <c r="C52" s="323">
        <v>22.47</v>
      </c>
      <c r="D52" s="323">
        <v>22.26</v>
      </c>
      <c r="E52" s="323">
        <v>20.13</v>
      </c>
      <c r="F52" s="145" t="s">
        <v>194</v>
      </c>
      <c r="G52" s="145" t="s">
        <v>194</v>
      </c>
      <c r="H52" s="61"/>
      <c r="I52" s="61"/>
    </row>
    <row r="53" spans="1:9" ht="18.600000000000001" customHeight="1">
      <c r="A53" s="61"/>
      <c r="B53" s="52" t="s">
        <v>480</v>
      </c>
      <c r="C53" s="323">
        <v>0.08</v>
      </c>
      <c r="D53" s="323">
        <v>0.09</v>
      </c>
      <c r="E53" s="323">
        <v>0.13</v>
      </c>
      <c r="F53" s="145" t="s">
        <v>194</v>
      </c>
      <c r="G53" s="145" t="s">
        <v>194</v>
      </c>
      <c r="H53" s="61"/>
      <c r="I53" s="61"/>
    </row>
    <row r="54" spans="1:9" ht="18.600000000000001" customHeight="1">
      <c r="A54" s="61"/>
      <c r="B54" s="52" t="s">
        <v>57</v>
      </c>
      <c r="C54" s="323">
        <v>3.33</v>
      </c>
      <c r="D54" s="323">
        <v>4.83</v>
      </c>
      <c r="E54" s="323">
        <v>4.92</v>
      </c>
      <c r="F54" s="145" t="s">
        <v>194</v>
      </c>
      <c r="G54" s="145" t="s">
        <v>194</v>
      </c>
      <c r="H54" s="61"/>
      <c r="I54" s="61"/>
    </row>
    <row r="55" spans="1:9" ht="18.600000000000001" customHeight="1">
      <c r="A55" s="61"/>
      <c r="B55" s="52" t="s">
        <v>481</v>
      </c>
      <c r="C55" s="323">
        <v>2.4500000000000002</v>
      </c>
      <c r="D55" s="323">
        <v>2.48</v>
      </c>
      <c r="E55" s="323">
        <v>1.49</v>
      </c>
      <c r="F55" s="145" t="s">
        <v>194</v>
      </c>
      <c r="G55" s="145" t="s">
        <v>194</v>
      </c>
      <c r="H55" s="61"/>
      <c r="I55" s="61"/>
    </row>
    <row r="56" spans="1:9" ht="18.600000000000001" customHeight="1">
      <c r="A56" s="61"/>
      <c r="B56" s="52" t="s">
        <v>62</v>
      </c>
      <c r="C56" s="323">
        <v>7.17</v>
      </c>
      <c r="D56" s="323">
        <v>7.22</v>
      </c>
      <c r="E56" s="323">
        <v>6.86</v>
      </c>
      <c r="F56" s="145" t="s">
        <v>194</v>
      </c>
      <c r="G56" s="145" t="s">
        <v>194</v>
      </c>
      <c r="H56" s="61"/>
      <c r="I56" s="61"/>
    </row>
    <row r="57" spans="1:9" ht="18.600000000000001" customHeight="1">
      <c r="A57" s="61"/>
      <c r="B57" s="52" t="s">
        <v>226</v>
      </c>
      <c r="C57" s="323">
        <v>0.2</v>
      </c>
      <c r="D57" s="323">
        <v>0.22</v>
      </c>
      <c r="E57" s="323">
        <v>0.2</v>
      </c>
      <c r="F57" s="145" t="s">
        <v>194</v>
      </c>
      <c r="G57" s="145" t="s">
        <v>194</v>
      </c>
      <c r="H57" s="61"/>
      <c r="I57" s="61"/>
    </row>
    <row r="58" spans="1:9" ht="18.600000000000001" customHeight="1">
      <c r="A58" s="61"/>
      <c r="B58" s="52" t="s">
        <v>482</v>
      </c>
      <c r="C58" s="134">
        <v>6.91</v>
      </c>
      <c r="D58" s="134">
        <v>7.02</v>
      </c>
      <c r="E58" s="134">
        <v>6.7</v>
      </c>
      <c r="F58" s="145" t="s">
        <v>194</v>
      </c>
      <c r="G58" s="145" t="s">
        <v>194</v>
      </c>
      <c r="H58" s="61"/>
      <c r="I58" s="61"/>
    </row>
    <row r="59" spans="1:9" ht="18.600000000000001" customHeight="1">
      <c r="A59" s="61"/>
      <c r="B59" s="52" t="s">
        <v>483</v>
      </c>
      <c r="C59" s="134">
        <v>0.08</v>
      </c>
      <c r="D59" s="134">
        <v>0.09</v>
      </c>
      <c r="E59" s="134">
        <v>7.0000000000000007E-2</v>
      </c>
      <c r="F59" s="145" t="s">
        <v>194</v>
      </c>
      <c r="G59" s="145" t="s">
        <v>194</v>
      </c>
      <c r="H59" s="61"/>
      <c r="I59" s="61"/>
    </row>
    <row r="60" spans="1:9" ht="18.600000000000001" customHeight="1">
      <c r="A60" s="61"/>
      <c r="B60" s="508" t="s">
        <v>484</v>
      </c>
      <c r="C60" s="508"/>
      <c r="D60" s="508"/>
      <c r="E60" s="508"/>
      <c r="F60" s="508"/>
      <c r="G60" s="508"/>
      <c r="H60" s="61"/>
      <c r="I60" s="61"/>
    </row>
    <row r="61" spans="1:9" ht="18.600000000000001" customHeight="1">
      <c r="A61" s="61"/>
      <c r="B61" s="540" t="s">
        <v>485</v>
      </c>
      <c r="C61" s="540"/>
      <c r="D61" s="540"/>
      <c r="E61" s="540"/>
      <c r="F61" s="540"/>
      <c r="G61" s="540"/>
      <c r="H61" s="61"/>
      <c r="I61" s="61"/>
    </row>
    <row r="62" spans="1:9" ht="18.600000000000001" customHeight="1">
      <c r="A62" s="61"/>
      <c r="B62" s="540" t="s">
        <v>486</v>
      </c>
      <c r="C62" s="540"/>
      <c r="D62" s="540"/>
      <c r="E62" s="540"/>
      <c r="F62" s="540"/>
      <c r="G62" s="540"/>
      <c r="H62" s="61"/>
      <c r="I62" s="61"/>
    </row>
    <row r="63" spans="1:9" ht="18.600000000000001" customHeight="1">
      <c r="A63" s="61"/>
      <c r="B63" s="61"/>
      <c r="C63" s="61"/>
      <c r="D63" s="68"/>
      <c r="E63" s="68"/>
      <c r="F63" s="68"/>
      <c r="G63" s="68"/>
      <c r="H63" s="61"/>
      <c r="I63" s="61"/>
    </row>
    <row r="64" spans="1:9" ht="33.75" customHeight="1">
      <c r="A64" s="61"/>
      <c r="B64" s="163" t="s">
        <v>487</v>
      </c>
      <c r="C64" s="161">
        <v>2024</v>
      </c>
      <c r="D64" s="169">
        <v>2023</v>
      </c>
      <c r="E64" s="169">
        <v>2022</v>
      </c>
      <c r="F64" s="161">
        <v>2021</v>
      </c>
      <c r="G64" s="169">
        <v>2020</v>
      </c>
      <c r="H64" s="61"/>
      <c r="I64" s="61"/>
    </row>
    <row r="65" spans="1:10" ht="18.600000000000001" customHeight="1">
      <c r="A65" s="61"/>
      <c r="B65" s="52" t="s">
        <v>224</v>
      </c>
      <c r="C65" s="53">
        <v>387</v>
      </c>
      <c r="D65" s="53">
        <v>370</v>
      </c>
      <c r="E65" s="53">
        <v>402</v>
      </c>
      <c r="F65" s="131">
        <v>377</v>
      </c>
      <c r="G65" s="131">
        <v>368</v>
      </c>
      <c r="H65" s="61"/>
      <c r="I65" s="61"/>
    </row>
    <row r="66" spans="1:10" ht="18.600000000000001" customHeight="1">
      <c r="A66" s="61"/>
      <c r="B66" s="52" t="s">
        <v>462</v>
      </c>
      <c r="C66" s="53">
        <v>323</v>
      </c>
      <c r="D66" s="53">
        <v>295</v>
      </c>
      <c r="E66" s="53">
        <v>305</v>
      </c>
      <c r="F66" s="131">
        <v>311</v>
      </c>
      <c r="G66" s="146" t="s">
        <v>194</v>
      </c>
      <c r="H66" s="61"/>
      <c r="I66" s="61"/>
    </row>
    <row r="67" spans="1:10" ht="18.600000000000001" customHeight="1">
      <c r="A67" s="61"/>
      <c r="B67" s="52" t="s">
        <v>463</v>
      </c>
      <c r="C67" s="53">
        <v>64</v>
      </c>
      <c r="D67" s="53">
        <v>75</v>
      </c>
      <c r="E67" s="53">
        <v>97</v>
      </c>
      <c r="F67" s="131">
        <v>66</v>
      </c>
      <c r="G67" s="146" t="s">
        <v>194</v>
      </c>
      <c r="H67" s="61"/>
      <c r="I67" s="61"/>
    </row>
    <row r="68" spans="1:10" ht="18.600000000000001" customHeight="1">
      <c r="A68" s="61"/>
      <c r="B68" s="52" t="s">
        <v>464</v>
      </c>
      <c r="C68" s="53">
        <v>0</v>
      </c>
      <c r="D68" s="53">
        <v>0</v>
      </c>
      <c r="E68" s="53">
        <v>0</v>
      </c>
      <c r="F68" s="141" t="s">
        <v>194</v>
      </c>
      <c r="G68" s="146" t="s">
        <v>194</v>
      </c>
      <c r="H68" s="61"/>
      <c r="I68" s="61"/>
    </row>
    <row r="69" spans="1:10" ht="18.600000000000001" customHeight="1">
      <c r="A69" s="61"/>
      <c r="B69" s="543" t="s">
        <v>488</v>
      </c>
      <c r="C69" s="543"/>
      <c r="D69" s="543"/>
      <c r="E69" s="543"/>
      <c r="F69" s="543"/>
      <c r="G69" s="543"/>
      <c r="H69" s="83"/>
      <c r="I69" s="83"/>
      <c r="J69" s="30"/>
    </row>
    <row r="70" spans="1:10" ht="18.600000000000001" customHeight="1">
      <c r="A70" s="61"/>
      <c r="B70" s="61"/>
      <c r="C70" s="61"/>
      <c r="D70" s="68"/>
      <c r="E70" s="68"/>
      <c r="F70" s="68"/>
      <c r="G70" s="68"/>
      <c r="H70" s="61"/>
      <c r="I70" s="61"/>
    </row>
    <row r="71" spans="1:10" ht="18.600000000000001" customHeight="1">
      <c r="A71" s="61"/>
      <c r="B71" s="160" t="s">
        <v>489</v>
      </c>
      <c r="C71" s="161">
        <v>2024</v>
      </c>
      <c r="D71" s="161">
        <v>2023</v>
      </c>
      <c r="E71" s="161">
        <v>2022</v>
      </c>
      <c r="F71" s="161">
        <v>2021</v>
      </c>
      <c r="G71" s="161">
        <v>2020</v>
      </c>
      <c r="H71" s="61"/>
      <c r="I71" s="61"/>
    </row>
    <row r="72" spans="1:10" ht="18.600000000000001" customHeight="1">
      <c r="A72" s="61"/>
      <c r="B72" s="52" t="s">
        <v>224</v>
      </c>
      <c r="C72" s="123">
        <v>1242</v>
      </c>
      <c r="D72" s="123">
        <v>1261</v>
      </c>
      <c r="E72" s="123">
        <v>1302</v>
      </c>
      <c r="F72" s="140">
        <v>1302</v>
      </c>
      <c r="G72" s="140">
        <v>1425</v>
      </c>
      <c r="H72" s="61"/>
      <c r="I72" s="61"/>
    </row>
    <row r="73" spans="1:10" ht="18.600000000000001" customHeight="1">
      <c r="A73" s="61"/>
      <c r="B73" s="52" t="s">
        <v>462</v>
      </c>
      <c r="C73" s="53">
        <v>805</v>
      </c>
      <c r="D73" s="123">
        <v>807</v>
      </c>
      <c r="E73" s="53">
        <v>839</v>
      </c>
      <c r="F73" s="131">
        <v>864</v>
      </c>
      <c r="G73" s="146" t="s">
        <v>194</v>
      </c>
      <c r="H73" s="61"/>
      <c r="I73" s="61"/>
    </row>
    <row r="74" spans="1:10" ht="18.600000000000001" customHeight="1">
      <c r="A74" s="61"/>
      <c r="B74" s="52" t="s">
        <v>463</v>
      </c>
      <c r="C74" s="53">
        <v>437</v>
      </c>
      <c r="D74" s="53">
        <v>454</v>
      </c>
      <c r="E74" s="53">
        <v>463</v>
      </c>
      <c r="F74" s="131">
        <v>438</v>
      </c>
      <c r="G74" s="146" t="s">
        <v>194</v>
      </c>
      <c r="H74" s="61"/>
      <c r="I74" s="61"/>
    </row>
    <row r="75" spans="1:10" ht="18.600000000000001" customHeight="1">
      <c r="A75" s="61"/>
      <c r="B75" s="52" t="s">
        <v>464</v>
      </c>
      <c r="C75" s="53">
        <v>0</v>
      </c>
      <c r="D75" s="53">
        <v>0</v>
      </c>
      <c r="E75" s="53">
        <v>0</v>
      </c>
      <c r="F75" s="141" t="s">
        <v>194</v>
      </c>
      <c r="G75" s="146" t="s">
        <v>194</v>
      </c>
      <c r="H75" s="61"/>
      <c r="I75" s="61"/>
    </row>
    <row r="76" spans="1:10" ht="18.600000000000001" customHeight="1">
      <c r="A76" s="61"/>
      <c r="B76" s="534" t="s">
        <v>490</v>
      </c>
      <c r="C76" s="534"/>
      <c r="D76" s="534"/>
      <c r="E76" s="534"/>
      <c r="F76" s="534"/>
      <c r="G76" s="534"/>
      <c r="H76" s="326"/>
      <c r="I76" s="61"/>
    </row>
    <row r="77" spans="1:10" ht="18.600000000000001" customHeight="1">
      <c r="A77" s="61"/>
      <c r="B77" s="61"/>
      <c r="C77" s="175"/>
      <c r="D77" s="175"/>
      <c r="E77" s="175"/>
      <c r="F77" s="175"/>
      <c r="G77" s="175"/>
      <c r="H77" s="61"/>
      <c r="I77" s="61"/>
    </row>
    <row r="78" spans="1:10" ht="18.600000000000001" customHeight="1">
      <c r="A78" s="61"/>
      <c r="B78" s="160" t="s">
        <v>491</v>
      </c>
      <c r="C78" s="161">
        <v>2024</v>
      </c>
      <c r="D78" s="161">
        <v>2023</v>
      </c>
      <c r="E78" s="161">
        <v>2022</v>
      </c>
      <c r="F78" s="161">
        <v>2021</v>
      </c>
      <c r="G78" s="161">
        <v>2020</v>
      </c>
      <c r="H78" s="61"/>
      <c r="I78" s="61"/>
    </row>
    <row r="79" spans="1:10" ht="18.600000000000001" customHeight="1">
      <c r="A79" s="61"/>
      <c r="B79" s="52" t="s">
        <v>224</v>
      </c>
      <c r="C79" s="53">
        <v>31</v>
      </c>
      <c r="D79" s="53">
        <v>31</v>
      </c>
      <c r="E79" s="53">
        <v>31</v>
      </c>
      <c r="F79" s="131">
        <v>33</v>
      </c>
      <c r="G79" s="131">
        <v>34</v>
      </c>
      <c r="H79" s="61"/>
      <c r="I79" s="61"/>
    </row>
    <row r="80" spans="1:10" ht="18.600000000000001" customHeight="1">
      <c r="A80" s="61"/>
      <c r="B80" s="52" t="s">
        <v>462</v>
      </c>
      <c r="C80" s="53">
        <v>26</v>
      </c>
      <c r="D80" s="53">
        <v>22</v>
      </c>
      <c r="E80" s="53">
        <v>21</v>
      </c>
      <c r="F80" s="131">
        <v>25</v>
      </c>
      <c r="G80" s="146" t="s">
        <v>194</v>
      </c>
      <c r="H80" s="61"/>
      <c r="I80" s="61"/>
    </row>
    <row r="81" spans="1:9" ht="18.600000000000001" customHeight="1">
      <c r="A81" s="61"/>
      <c r="B81" s="52" t="s">
        <v>463</v>
      </c>
      <c r="C81" s="53">
        <v>5</v>
      </c>
      <c r="D81" s="53">
        <v>10</v>
      </c>
      <c r="E81" s="53">
        <v>10</v>
      </c>
      <c r="F81" s="131">
        <v>8</v>
      </c>
      <c r="G81" s="146" t="s">
        <v>194</v>
      </c>
      <c r="H81" s="61"/>
      <c r="I81" s="61"/>
    </row>
    <row r="82" spans="1:9" ht="18.600000000000001" customHeight="1">
      <c r="A82" s="61"/>
      <c r="B82" s="52" t="s">
        <v>464</v>
      </c>
      <c r="C82" s="53">
        <v>0</v>
      </c>
      <c r="D82" s="53">
        <v>0</v>
      </c>
      <c r="E82" s="53">
        <v>0</v>
      </c>
      <c r="F82" s="141" t="s">
        <v>194</v>
      </c>
      <c r="G82" s="146" t="s">
        <v>194</v>
      </c>
      <c r="H82" s="61"/>
      <c r="I82" s="61"/>
    </row>
    <row r="83" spans="1:9" ht="36" customHeight="1">
      <c r="A83" s="61"/>
      <c r="B83" s="534" t="s">
        <v>492</v>
      </c>
      <c r="C83" s="534"/>
      <c r="D83" s="534"/>
      <c r="E83" s="534"/>
      <c r="F83" s="534"/>
      <c r="G83" s="534"/>
      <c r="H83" s="61"/>
      <c r="I83" s="61"/>
    </row>
    <row r="84" spans="1:9" ht="18.600000000000001" customHeight="1">
      <c r="A84" s="61"/>
      <c r="B84" s="61"/>
      <c r="C84" s="61"/>
      <c r="D84" s="68"/>
      <c r="E84" s="68"/>
      <c r="F84" s="68"/>
      <c r="G84" s="68"/>
      <c r="H84" s="61"/>
      <c r="I84" s="61"/>
    </row>
    <row r="85" spans="1:9" ht="18.600000000000001" customHeight="1">
      <c r="A85" s="61"/>
      <c r="B85" s="160" t="s">
        <v>493</v>
      </c>
      <c r="C85" s="161">
        <v>2024</v>
      </c>
      <c r="D85" s="161">
        <v>2023</v>
      </c>
      <c r="E85" s="161">
        <v>2022</v>
      </c>
      <c r="F85" s="161">
        <v>2021</v>
      </c>
      <c r="G85" s="161">
        <v>2020</v>
      </c>
      <c r="H85" s="61"/>
      <c r="I85" s="61"/>
    </row>
    <row r="86" spans="1:9" ht="18.600000000000001" customHeight="1">
      <c r="A86" s="61"/>
      <c r="B86" s="52" t="s">
        <v>224</v>
      </c>
      <c r="C86" s="123">
        <v>1731</v>
      </c>
      <c r="D86" s="147">
        <v>1604</v>
      </c>
      <c r="E86" s="147">
        <f>E87+E88+E89</f>
        <v>1685</v>
      </c>
      <c r="F86" s="147">
        <f>F87+F88</f>
        <v>1787</v>
      </c>
      <c r="G86" s="147">
        <f>G87+G88</f>
        <v>2782</v>
      </c>
      <c r="H86" s="61"/>
      <c r="I86" s="61"/>
    </row>
    <row r="87" spans="1:9" ht="18.600000000000001" customHeight="1">
      <c r="A87" s="61"/>
      <c r="B87" s="52" t="s">
        <v>462</v>
      </c>
      <c r="C87" s="123">
        <v>1286</v>
      </c>
      <c r="D87" s="147">
        <v>1274</v>
      </c>
      <c r="E87" s="147">
        <v>1343</v>
      </c>
      <c r="F87" s="147">
        <v>1435</v>
      </c>
      <c r="G87" s="147">
        <v>2090</v>
      </c>
      <c r="H87" s="61"/>
      <c r="I87" s="61"/>
    </row>
    <row r="88" spans="1:9" ht="18.600000000000001" customHeight="1">
      <c r="A88" s="61"/>
      <c r="B88" s="52" t="s">
        <v>463</v>
      </c>
      <c r="C88" s="53">
        <v>445</v>
      </c>
      <c r="D88" s="147">
        <v>330</v>
      </c>
      <c r="E88" s="147">
        <v>341</v>
      </c>
      <c r="F88" s="147">
        <v>352</v>
      </c>
      <c r="G88" s="147">
        <v>692</v>
      </c>
      <c r="H88" s="61"/>
      <c r="I88" s="61"/>
    </row>
    <row r="89" spans="1:9" ht="18.600000000000001" customHeight="1">
      <c r="A89" s="61"/>
      <c r="B89" s="52" t="s">
        <v>464</v>
      </c>
      <c r="C89" s="53">
        <v>0</v>
      </c>
      <c r="D89" s="53">
        <v>0</v>
      </c>
      <c r="E89" s="53">
        <v>1</v>
      </c>
      <c r="F89" s="141" t="s">
        <v>194</v>
      </c>
      <c r="G89" s="141" t="s">
        <v>194</v>
      </c>
      <c r="H89" s="61"/>
      <c r="I89" s="61"/>
    </row>
    <row r="90" spans="1:9" ht="18.600000000000001" customHeight="1">
      <c r="A90" s="61"/>
      <c r="B90" s="508" t="s">
        <v>494</v>
      </c>
      <c r="C90" s="508"/>
      <c r="D90" s="508"/>
      <c r="E90" s="508"/>
      <c r="F90" s="508"/>
      <c r="G90" s="508"/>
      <c r="H90" s="61"/>
      <c r="I90" s="61"/>
    </row>
    <row r="91" spans="1:9" ht="18.600000000000001" customHeight="1">
      <c r="A91" s="61"/>
      <c r="B91" s="541" t="s">
        <v>495</v>
      </c>
      <c r="C91" s="541"/>
      <c r="D91" s="541"/>
      <c r="E91" s="541"/>
      <c r="F91" s="541"/>
      <c r="G91" s="541"/>
      <c r="H91" s="61"/>
      <c r="I91" s="61"/>
    </row>
    <row r="92" spans="1:9" ht="18">
      <c r="A92" s="61"/>
      <c r="B92" s="61"/>
      <c r="C92" s="61"/>
      <c r="D92" s="68"/>
      <c r="E92" s="68"/>
      <c r="F92" s="68"/>
      <c r="G92" s="68"/>
      <c r="H92" s="61"/>
      <c r="I92" s="61"/>
    </row>
  </sheetData>
  <sheetProtection algorithmName="SHA-512" hashValue="yzvCmwujQjsTpbEFXryP+jpGQw5WEB9+6e7dvXvP6ERxwj2Zub3D1P4DAWzfxaXxDoRQaP714cEZzIPRFsaF3g==" saltValue="23liGiaRW6c4ZMbnaPCbVw==" spinCount="100000" sheet="1" objects="1" scenarios="1"/>
  <mergeCells count="19">
    <mergeCell ref="B45:G45"/>
    <mergeCell ref="B60:G60"/>
    <mergeCell ref="B61:G61"/>
    <mergeCell ref="B62:G62"/>
    <mergeCell ref="B90:G90"/>
    <mergeCell ref="B91:G91"/>
    <mergeCell ref="B4:G4"/>
    <mergeCell ref="B76:G76"/>
    <mergeCell ref="B83:G83"/>
    <mergeCell ref="B21:G21"/>
    <mergeCell ref="B13:G13"/>
    <mergeCell ref="B69:G69"/>
    <mergeCell ref="B8:G8"/>
    <mergeCell ref="B9:G9"/>
    <mergeCell ref="B14:G14"/>
    <mergeCell ref="B23:G23"/>
    <mergeCell ref="B22:G22"/>
    <mergeCell ref="B30:G30"/>
    <mergeCell ref="B37:G37"/>
  </mergeCells>
  <phoneticPr fontId="19" type="noConversion"/>
  <pageMargins left="0.7" right="0.7" top="0.75" bottom="0.75" header="0.3" footer="0.3"/>
  <pageSetup scale="46"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theme="6"/>
    <pageSetUpPr fitToPage="1"/>
  </sheetPr>
  <dimension ref="B1:H45"/>
  <sheetViews>
    <sheetView showGridLines="0" zoomScaleNormal="100" workbookViewId="0"/>
    <sheetView workbookViewId="1"/>
  </sheetViews>
  <sheetFormatPr defaultColWidth="9.44140625" defaultRowHeight="13.8"/>
  <cols>
    <col min="1" max="1" width="4.44140625" style="2" customWidth="1"/>
    <col min="2" max="2" width="70.5546875" style="2" customWidth="1"/>
    <col min="3" max="3" width="21.5546875" style="2" customWidth="1"/>
    <col min="4" max="7" width="20.5546875" style="27" customWidth="1"/>
    <col min="8" max="8" width="4.44140625" style="2" customWidth="1"/>
    <col min="9" max="16384" width="9.44140625" style="2"/>
  </cols>
  <sheetData>
    <row r="1" spans="2:8" ht="14.4" customHeight="1"/>
    <row r="2" spans="2:8" ht="14.4" customHeight="1"/>
    <row r="3" spans="2:8" ht="14.4" customHeight="1"/>
    <row r="4" spans="2:8" s="9" customFormat="1" ht="33">
      <c r="B4" s="451" t="s">
        <v>496</v>
      </c>
      <c r="C4" s="451"/>
      <c r="D4" s="451"/>
      <c r="E4" s="451"/>
      <c r="F4" s="451"/>
      <c r="G4" s="451"/>
      <c r="H4" s="17"/>
    </row>
    <row r="5" spans="2:8" ht="18.600000000000001" customHeight="1">
      <c r="B5" s="61"/>
      <c r="C5" s="61"/>
      <c r="D5" s="68"/>
      <c r="E5" s="68"/>
      <c r="F5" s="68"/>
      <c r="G5" s="68"/>
    </row>
    <row r="6" spans="2:8" ht="18.600000000000001" customHeight="1">
      <c r="B6" s="160" t="s">
        <v>497</v>
      </c>
      <c r="C6" s="161">
        <v>2024</v>
      </c>
      <c r="D6" s="161">
        <v>2023</v>
      </c>
      <c r="E6" s="161">
        <v>2022</v>
      </c>
      <c r="F6" s="161">
        <v>2021</v>
      </c>
      <c r="G6" s="161">
        <v>2020</v>
      </c>
    </row>
    <row r="7" spans="2:8" ht="18.600000000000001" customHeight="1">
      <c r="B7" s="52" t="s">
        <v>224</v>
      </c>
      <c r="C7" s="134">
        <v>50.89</v>
      </c>
      <c r="D7" s="327">
        <v>51</v>
      </c>
      <c r="E7" s="328">
        <v>50</v>
      </c>
      <c r="F7" s="134">
        <v>50</v>
      </c>
      <c r="G7" s="329">
        <v>49</v>
      </c>
    </row>
    <row r="8" spans="2:8" ht="18.600000000000001" customHeight="1">
      <c r="B8" s="508" t="s">
        <v>183</v>
      </c>
      <c r="C8" s="508"/>
      <c r="D8" s="508"/>
      <c r="E8" s="508"/>
      <c r="F8" s="508"/>
      <c r="G8" s="508"/>
    </row>
    <row r="9" spans="2:8" ht="18.600000000000001" customHeight="1">
      <c r="B9" s="61"/>
      <c r="C9" s="61"/>
      <c r="D9" s="68"/>
      <c r="E9" s="68"/>
      <c r="F9" s="68"/>
      <c r="G9" s="68"/>
    </row>
    <row r="10" spans="2:8" ht="18.600000000000001" customHeight="1">
      <c r="B10" s="160" t="s">
        <v>498</v>
      </c>
      <c r="C10" s="161">
        <v>2024</v>
      </c>
      <c r="D10" s="161">
        <v>2023</v>
      </c>
      <c r="E10" s="161">
        <v>2022</v>
      </c>
      <c r="F10" s="161">
        <v>2021</v>
      </c>
      <c r="G10" s="161">
        <v>2020</v>
      </c>
    </row>
    <row r="11" spans="2:8" ht="18.600000000000001" customHeight="1">
      <c r="B11" s="52" t="s">
        <v>224</v>
      </c>
      <c r="C11" s="53">
        <v>41</v>
      </c>
      <c r="D11" s="148">
        <v>41</v>
      </c>
      <c r="E11" s="148">
        <v>39</v>
      </c>
      <c r="F11" s="53">
        <v>38</v>
      </c>
      <c r="G11" s="147">
        <v>37</v>
      </c>
    </row>
    <row r="12" spans="2:8" ht="18.600000000000001" customHeight="1">
      <c r="B12" s="508" t="s">
        <v>499</v>
      </c>
      <c r="C12" s="508"/>
      <c r="D12" s="508"/>
      <c r="E12" s="508"/>
      <c r="F12" s="508"/>
      <c r="G12" s="508"/>
    </row>
    <row r="13" spans="2:8" ht="18.600000000000001" customHeight="1">
      <c r="B13" s="540" t="s">
        <v>500</v>
      </c>
      <c r="C13" s="540"/>
      <c r="D13" s="540"/>
      <c r="E13" s="540"/>
      <c r="F13" s="540"/>
      <c r="G13" s="540"/>
    </row>
    <row r="14" spans="2:8" ht="18.600000000000001" customHeight="1">
      <c r="B14" s="78"/>
      <c r="C14" s="78"/>
      <c r="D14" s="79"/>
      <c r="E14" s="79"/>
      <c r="F14" s="79"/>
      <c r="G14" s="79"/>
    </row>
    <row r="15" spans="2:8" ht="18.600000000000001" customHeight="1">
      <c r="B15" s="160" t="s">
        <v>501</v>
      </c>
      <c r="C15" s="161">
        <v>2024</v>
      </c>
      <c r="D15" s="161">
        <v>2023</v>
      </c>
      <c r="E15" s="161">
        <v>2022</v>
      </c>
      <c r="F15" s="161">
        <v>2021</v>
      </c>
      <c r="G15" s="161">
        <v>2020</v>
      </c>
    </row>
    <row r="16" spans="2:8" ht="18.600000000000001" customHeight="1">
      <c r="B16" s="52" t="s">
        <v>224</v>
      </c>
      <c r="C16" s="53">
        <v>34</v>
      </c>
      <c r="D16" s="148">
        <v>34</v>
      </c>
      <c r="E16" s="148">
        <v>34</v>
      </c>
      <c r="F16" s="53">
        <v>32</v>
      </c>
      <c r="G16" s="147">
        <v>28</v>
      </c>
    </row>
    <row r="17" spans="2:7" ht="36" customHeight="1">
      <c r="B17" s="509" t="s">
        <v>502</v>
      </c>
      <c r="C17" s="509"/>
      <c r="D17" s="509"/>
      <c r="E17" s="509"/>
      <c r="F17" s="509"/>
      <c r="G17" s="509"/>
    </row>
    <row r="18" spans="2:7" ht="18.600000000000001" customHeight="1">
      <c r="B18" s="540" t="s">
        <v>500</v>
      </c>
      <c r="C18" s="540"/>
      <c r="D18" s="540"/>
      <c r="E18" s="540"/>
      <c r="F18" s="540"/>
      <c r="G18" s="540"/>
    </row>
    <row r="19" spans="2:7" ht="18.600000000000001" customHeight="1">
      <c r="B19" s="78"/>
      <c r="C19" s="78"/>
      <c r="D19" s="79"/>
      <c r="E19" s="149"/>
      <c r="F19" s="149"/>
      <c r="G19" s="149"/>
    </row>
    <row r="20" spans="2:7" ht="18.600000000000001" customHeight="1">
      <c r="B20" s="160" t="s">
        <v>503</v>
      </c>
      <c r="C20" s="161">
        <v>2024</v>
      </c>
      <c r="D20" s="161">
        <v>2023</v>
      </c>
      <c r="E20" s="161">
        <v>2022</v>
      </c>
      <c r="F20" s="161">
        <v>2021</v>
      </c>
      <c r="G20" s="161">
        <v>2020</v>
      </c>
    </row>
    <row r="21" spans="2:7" ht="18.600000000000001" customHeight="1">
      <c r="B21" s="52" t="s">
        <v>224</v>
      </c>
      <c r="C21" s="53">
        <v>29</v>
      </c>
      <c r="D21" s="148">
        <v>31</v>
      </c>
      <c r="E21" s="148" t="s">
        <v>194</v>
      </c>
      <c r="F21" s="53" t="s">
        <v>194</v>
      </c>
      <c r="G21" s="147" t="s">
        <v>194</v>
      </c>
    </row>
    <row r="22" spans="2:7" ht="18.600000000000001" customHeight="1">
      <c r="B22" s="508" t="s">
        <v>504</v>
      </c>
      <c r="C22" s="508"/>
      <c r="D22" s="508"/>
      <c r="E22" s="508"/>
      <c r="F22" s="508"/>
      <c r="G22" s="508"/>
    </row>
    <row r="23" spans="2:7" ht="18.600000000000001" customHeight="1">
      <c r="B23" s="540" t="s">
        <v>500</v>
      </c>
      <c r="C23" s="540"/>
      <c r="D23" s="540"/>
      <c r="E23" s="540"/>
      <c r="F23" s="540"/>
      <c r="G23" s="540"/>
    </row>
    <row r="24" spans="2:7" ht="18.600000000000001" customHeight="1">
      <c r="B24" s="78"/>
      <c r="C24" s="78"/>
      <c r="D24" s="79"/>
      <c r="E24" s="149"/>
      <c r="F24" s="149"/>
      <c r="G24" s="149"/>
    </row>
    <row r="25" spans="2:7" ht="18.600000000000001" customHeight="1">
      <c r="B25" s="160" t="s">
        <v>505</v>
      </c>
      <c r="C25" s="161">
        <v>2024</v>
      </c>
      <c r="D25" s="161">
        <v>2023</v>
      </c>
      <c r="E25" s="161">
        <v>2022</v>
      </c>
      <c r="F25" s="161">
        <v>2021</v>
      </c>
      <c r="G25" s="161">
        <v>2020</v>
      </c>
    </row>
    <row r="26" spans="2:7" ht="18.600000000000001" customHeight="1">
      <c r="B26" s="52" t="s">
        <v>224</v>
      </c>
      <c r="C26" s="53">
        <v>41</v>
      </c>
      <c r="D26" s="148">
        <v>36</v>
      </c>
      <c r="E26" s="148" t="s">
        <v>194</v>
      </c>
      <c r="F26" s="53" t="s">
        <v>194</v>
      </c>
      <c r="G26" s="147" t="s">
        <v>194</v>
      </c>
    </row>
    <row r="27" spans="2:7" ht="18.600000000000001" customHeight="1">
      <c r="B27" s="508" t="s">
        <v>506</v>
      </c>
      <c r="C27" s="508"/>
      <c r="D27" s="508"/>
      <c r="E27" s="508"/>
      <c r="F27" s="508"/>
      <c r="G27" s="508"/>
    </row>
    <row r="28" spans="2:7" ht="18.600000000000001" customHeight="1">
      <c r="B28" s="540" t="s">
        <v>500</v>
      </c>
      <c r="C28" s="540"/>
      <c r="D28" s="540"/>
      <c r="E28" s="540"/>
      <c r="F28" s="540"/>
      <c r="G28" s="540"/>
    </row>
    <row r="29" spans="2:7" ht="18.600000000000001" customHeight="1">
      <c r="B29" s="61"/>
      <c r="C29" s="61"/>
      <c r="D29" s="68"/>
      <c r="E29" s="68"/>
      <c r="F29" s="68"/>
      <c r="G29" s="68"/>
    </row>
    <row r="30" spans="2:7" ht="18.600000000000001" customHeight="1">
      <c r="B30" s="160" t="s">
        <v>507</v>
      </c>
      <c r="C30" s="161">
        <v>2024</v>
      </c>
      <c r="D30" s="161">
        <v>2023</v>
      </c>
      <c r="E30" s="161">
        <v>2022</v>
      </c>
      <c r="F30" s="161">
        <v>2021</v>
      </c>
      <c r="G30" s="161">
        <v>2020</v>
      </c>
    </row>
    <row r="31" spans="2:7" ht="18.600000000000001" customHeight="1">
      <c r="B31" s="52" t="s">
        <v>224</v>
      </c>
      <c r="C31" s="53">
        <v>22</v>
      </c>
      <c r="D31" s="148">
        <v>22</v>
      </c>
      <c r="E31" s="148">
        <v>25</v>
      </c>
      <c r="F31" s="53">
        <v>13</v>
      </c>
      <c r="G31" s="147">
        <v>13</v>
      </c>
    </row>
    <row r="32" spans="2:7" ht="18.600000000000001" customHeight="1">
      <c r="B32" s="508" t="s">
        <v>508</v>
      </c>
      <c r="C32" s="508"/>
      <c r="D32" s="508"/>
      <c r="E32" s="508"/>
      <c r="F32" s="508"/>
      <c r="G32" s="508"/>
    </row>
    <row r="33" spans="2:7" ht="18.600000000000001" customHeight="1">
      <c r="B33" s="78"/>
      <c r="C33" s="79"/>
      <c r="D33" s="79"/>
      <c r="E33" s="79"/>
      <c r="F33" s="79"/>
      <c r="G33" s="79"/>
    </row>
    <row r="34" spans="2:7" ht="18.600000000000001" customHeight="1">
      <c r="B34" s="160" t="s">
        <v>509</v>
      </c>
      <c r="C34" s="161">
        <v>2024</v>
      </c>
      <c r="D34" s="161">
        <v>2023</v>
      </c>
      <c r="E34" s="161">
        <v>2022</v>
      </c>
      <c r="F34" s="161">
        <v>2021</v>
      </c>
      <c r="G34" s="161">
        <v>2020</v>
      </c>
    </row>
    <row r="35" spans="2:7" ht="18.600000000000001" customHeight="1">
      <c r="B35" s="52" t="s">
        <v>224</v>
      </c>
      <c r="C35" s="134">
        <v>75.400000000000006</v>
      </c>
      <c r="D35" s="328">
        <v>76.7</v>
      </c>
      <c r="E35" s="327">
        <v>76</v>
      </c>
      <c r="F35" s="134">
        <v>81</v>
      </c>
      <c r="G35" s="134">
        <v>80</v>
      </c>
    </row>
    <row r="36" spans="2:7" ht="35.4" customHeight="1">
      <c r="B36" s="509" t="s">
        <v>510</v>
      </c>
      <c r="C36" s="509"/>
      <c r="D36" s="509"/>
      <c r="E36" s="509"/>
      <c r="F36" s="509"/>
      <c r="G36" s="509"/>
    </row>
    <row r="37" spans="2:7" ht="36" customHeight="1">
      <c r="B37" s="544" t="s">
        <v>511</v>
      </c>
      <c r="C37" s="544"/>
      <c r="D37" s="544"/>
      <c r="E37" s="544"/>
      <c r="F37" s="544"/>
      <c r="G37" s="544"/>
    </row>
    <row r="38" spans="2:7" ht="18" customHeight="1">
      <c r="B38" s="540" t="s">
        <v>512</v>
      </c>
      <c r="C38" s="540"/>
      <c r="D38" s="540"/>
      <c r="E38" s="540"/>
      <c r="F38" s="540"/>
      <c r="G38" s="540"/>
    </row>
    <row r="39" spans="2:7" ht="18">
      <c r="B39" s="540" t="s">
        <v>513</v>
      </c>
      <c r="C39" s="540"/>
      <c r="D39" s="540"/>
      <c r="E39" s="540"/>
      <c r="F39" s="540"/>
      <c r="G39" s="540"/>
    </row>
    <row r="40" spans="2:7">
      <c r="D40" s="2"/>
      <c r="E40" s="2"/>
      <c r="F40" s="2"/>
      <c r="G40" s="2"/>
    </row>
    <row r="41" spans="2:7">
      <c r="D41" s="2"/>
      <c r="E41" s="2"/>
      <c r="F41" s="2"/>
      <c r="G41" s="2"/>
    </row>
    <row r="42" spans="2:7">
      <c r="D42" s="2"/>
      <c r="E42" s="2"/>
      <c r="F42" s="2"/>
      <c r="G42" s="2"/>
    </row>
    <row r="43" spans="2:7">
      <c r="D43" s="2"/>
      <c r="E43" s="2"/>
      <c r="F43" s="2"/>
      <c r="G43" s="2"/>
    </row>
    <row r="44" spans="2:7">
      <c r="D44" s="2"/>
      <c r="E44" s="2"/>
      <c r="F44" s="2"/>
      <c r="G44" s="2"/>
    </row>
    <row r="45" spans="2:7">
      <c r="D45" s="2"/>
      <c r="E45" s="2"/>
      <c r="F45" s="2"/>
      <c r="G45" s="2"/>
    </row>
  </sheetData>
  <sheetProtection algorithmName="SHA-512" hashValue="V/e6wXqJHmXGRKDTrkM1nSW/TF8VSw3+IzxvsTkgBemuZ5bs93vmX6l+2wRG3r2zWDKJ8blHjNPdUROY1wPAcg==" saltValue="Uwk6rs5Aza3FduG9T/21XQ==" spinCount="100000" sheet="1" objects="1" scenarios="1"/>
  <mergeCells count="15">
    <mergeCell ref="B39:G39"/>
    <mergeCell ref="B38:G38"/>
    <mergeCell ref="B28:G28"/>
    <mergeCell ref="B32:G32"/>
    <mergeCell ref="B27:G27"/>
    <mergeCell ref="B37:G37"/>
    <mergeCell ref="B4:G4"/>
    <mergeCell ref="B17:G17"/>
    <mergeCell ref="B36:G36"/>
    <mergeCell ref="B8:G8"/>
    <mergeCell ref="B12:G12"/>
    <mergeCell ref="B13:G13"/>
    <mergeCell ref="B18:G18"/>
    <mergeCell ref="B22:G22"/>
    <mergeCell ref="B23:G23"/>
  </mergeCells>
  <pageMargins left="0.7" right="0.7" top="0.75" bottom="0.75" header="0.3" footer="0.3"/>
  <pageSetup scale="5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tabColor theme="6"/>
    <pageSetUpPr fitToPage="1"/>
  </sheetPr>
  <dimension ref="A1:H26"/>
  <sheetViews>
    <sheetView showGridLines="0" zoomScaleNormal="100" workbookViewId="0"/>
    <sheetView workbookViewId="1"/>
  </sheetViews>
  <sheetFormatPr defaultColWidth="9.44140625" defaultRowHeight="13.8"/>
  <cols>
    <col min="1" max="1" width="4.44140625" style="2" customWidth="1"/>
    <col min="2" max="2" width="70.44140625" style="2" customWidth="1"/>
    <col min="3" max="3" width="20.5546875" style="2" customWidth="1"/>
    <col min="4" max="7" width="20.5546875" style="27" customWidth="1"/>
    <col min="8" max="8" width="4.44140625" style="2" customWidth="1"/>
    <col min="9" max="16384" width="9.44140625" style="2"/>
  </cols>
  <sheetData>
    <row r="1" spans="1:8" ht="14.4" customHeight="1"/>
    <row r="2" spans="1:8" ht="14.4" customHeight="1">
      <c r="H2" s="24"/>
    </row>
    <row r="3" spans="1:8" ht="14.4" customHeight="1"/>
    <row r="4" spans="1:8" s="9" customFormat="1" ht="33" customHeight="1">
      <c r="B4" s="451" t="s">
        <v>514</v>
      </c>
      <c r="C4" s="451"/>
      <c r="D4" s="451"/>
      <c r="E4" s="451"/>
      <c r="F4" s="451"/>
      <c r="G4" s="451"/>
      <c r="H4" s="17"/>
    </row>
    <row r="6" spans="1:8" ht="37.200000000000003">
      <c r="A6" s="61"/>
      <c r="B6" s="163" t="s">
        <v>515</v>
      </c>
      <c r="C6" s="169">
        <v>2024</v>
      </c>
      <c r="D6" s="161">
        <v>2023</v>
      </c>
      <c r="E6" s="161">
        <v>2022</v>
      </c>
      <c r="F6" s="161">
        <v>2021</v>
      </c>
      <c r="G6" s="169">
        <v>2020</v>
      </c>
      <c r="H6" s="61"/>
    </row>
    <row r="7" spans="1:8" ht="18">
      <c r="A7" s="61"/>
      <c r="B7" s="52" t="s">
        <v>224</v>
      </c>
      <c r="C7" s="86" t="s">
        <v>194</v>
      </c>
      <c r="D7" s="187" t="s">
        <v>194</v>
      </c>
      <c r="E7" s="330">
        <v>7.9</v>
      </c>
      <c r="F7" s="331">
        <v>7</v>
      </c>
      <c r="G7" s="331">
        <v>10.4</v>
      </c>
      <c r="H7" s="61"/>
    </row>
    <row r="8" spans="1:8" ht="36" customHeight="1">
      <c r="A8" s="61"/>
      <c r="B8" s="509" t="s">
        <v>516</v>
      </c>
      <c r="C8" s="509"/>
      <c r="D8" s="510"/>
      <c r="E8" s="509"/>
      <c r="F8" s="509"/>
      <c r="G8" s="509"/>
      <c r="H8" s="61"/>
    </row>
    <row r="9" spans="1:8" ht="18">
      <c r="A9" s="61"/>
      <c r="B9" s="78" t="s">
        <v>517</v>
      </c>
      <c r="C9" s="78"/>
      <c r="D9" s="79"/>
      <c r="E9" s="149"/>
      <c r="F9" s="79"/>
      <c r="G9" s="150"/>
      <c r="H9" s="61"/>
    </row>
    <row r="10" spans="1:8" ht="18">
      <c r="A10" s="61"/>
      <c r="B10" s="78" t="s">
        <v>518</v>
      </c>
      <c r="C10" s="78"/>
      <c r="D10" s="79"/>
      <c r="E10" s="79"/>
      <c r="F10" s="79"/>
      <c r="G10" s="150"/>
      <c r="H10" s="61"/>
    </row>
    <row r="11" spans="1:8" ht="18">
      <c r="A11" s="61"/>
      <c r="B11" s="78" t="s">
        <v>519</v>
      </c>
      <c r="C11" s="78"/>
      <c r="D11" s="79"/>
      <c r="E11" s="79"/>
      <c r="F11" s="79"/>
      <c r="G11" s="150"/>
      <c r="H11" s="61"/>
    </row>
    <row r="12" spans="1:8" ht="18">
      <c r="A12" s="61"/>
      <c r="B12" s="78"/>
      <c r="C12" s="78"/>
      <c r="D12" s="79"/>
      <c r="E12" s="79"/>
      <c r="F12" s="79"/>
      <c r="G12" s="150"/>
      <c r="H12" s="61"/>
    </row>
    <row r="13" spans="1:8" ht="37.200000000000003">
      <c r="A13" s="61"/>
      <c r="B13" s="163" t="s">
        <v>520</v>
      </c>
      <c r="C13" s="169">
        <v>2024</v>
      </c>
      <c r="D13" s="161">
        <v>2023</v>
      </c>
      <c r="E13" s="161">
        <v>2022</v>
      </c>
      <c r="F13" s="169">
        <v>2021</v>
      </c>
      <c r="G13" s="161">
        <v>2020</v>
      </c>
      <c r="H13" s="61"/>
    </row>
    <row r="14" spans="1:8" ht="18">
      <c r="A14" s="61"/>
      <c r="B14" s="52" t="s">
        <v>224</v>
      </c>
      <c r="C14" s="53">
        <v>5</v>
      </c>
      <c r="D14" s="151">
        <v>2</v>
      </c>
      <c r="E14" s="151">
        <v>1</v>
      </c>
      <c r="F14" s="53">
        <v>12</v>
      </c>
      <c r="G14" s="53">
        <v>4</v>
      </c>
      <c r="H14" s="61"/>
    </row>
    <row r="15" spans="1:8" ht="36" customHeight="1">
      <c r="A15" s="61"/>
      <c r="B15" s="509" t="s">
        <v>521</v>
      </c>
      <c r="C15" s="509"/>
      <c r="D15" s="509"/>
      <c r="E15" s="509"/>
      <c r="F15" s="509"/>
      <c r="G15" s="509"/>
      <c r="H15" s="61"/>
    </row>
    <row r="16" spans="1:8" ht="18">
      <c r="A16" s="61"/>
      <c r="B16" s="61"/>
      <c r="C16" s="61"/>
      <c r="D16" s="68"/>
      <c r="E16" s="68"/>
      <c r="F16" s="68"/>
      <c r="G16" s="152"/>
      <c r="H16" s="61"/>
    </row>
    <row r="17" spans="1:8" ht="19.2">
      <c r="A17" s="61"/>
      <c r="B17" s="160" t="s">
        <v>522</v>
      </c>
      <c r="C17" s="169">
        <v>2024</v>
      </c>
      <c r="D17" s="161">
        <v>2023</v>
      </c>
      <c r="E17" s="161">
        <v>2022</v>
      </c>
      <c r="F17" s="169">
        <v>2021</v>
      </c>
      <c r="G17" s="161">
        <v>2020</v>
      </c>
      <c r="H17" s="61"/>
    </row>
    <row r="18" spans="1:8" ht="18">
      <c r="A18" s="61"/>
      <c r="B18" s="52" t="s">
        <v>224</v>
      </c>
      <c r="C18" s="53">
        <v>33</v>
      </c>
      <c r="D18" s="53">
        <v>37</v>
      </c>
      <c r="E18" s="53">
        <v>27</v>
      </c>
      <c r="F18" s="53">
        <v>45</v>
      </c>
      <c r="G18" s="153">
        <v>54</v>
      </c>
      <c r="H18" s="61"/>
    </row>
    <row r="19" spans="1:8" ht="36" customHeight="1">
      <c r="A19" s="61"/>
      <c r="B19" s="534" t="s">
        <v>523</v>
      </c>
      <c r="C19" s="534"/>
      <c r="D19" s="534"/>
      <c r="E19" s="534"/>
      <c r="F19" s="534"/>
      <c r="G19" s="534"/>
      <c r="H19" s="61"/>
    </row>
    <row r="20" spans="1:8" ht="18">
      <c r="A20" s="61"/>
      <c r="B20" s="61"/>
      <c r="C20" s="61"/>
      <c r="D20" s="68"/>
      <c r="E20" s="68"/>
      <c r="F20" s="68"/>
      <c r="G20" s="152"/>
      <c r="H20" s="61"/>
    </row>
    <row r="21" spans="1:8" ht="19.2">
      <c r="A21" s="61"/>
      <c r="B21" s="160" t="s">
        <v>524</v>
      </c>
      <c r="C21" s="169">
        <v>2024</v>
      </c>
      <c r="D21" s="161">
        <v>2023</v>
      </c>
      <c r="E21" s="161">
        <v>2022</v>
      </c>
      <c r="F21" s="169">
        <v>2021</v>
      </c>
      <c r="G21" s="161">
        <v>2020</v>
      </c>
      <c r="H21" s="61"/>
    </row>
    <row r="22" spans="1:8" ht="18">
      <c r="A22" s="61"/>
      <c r="B22" s="52" t="s">
        <v>224</v>
      </c>
      <c r="C22" s="123">
        <v>4940</v>
      </c>
      <c r="D22" s="132">
        <v>4725</v>
      </c>
      <c r="E22" s="132">
        <v>4352</v>
      </c>
      <c r="F22" s="154">
        <v>4544</v>
      </c>
      <c r="G22" s="154">
        <v>4234</v>
      </c>
      <c r="H22" s="61"/>
    </row>
    <row r="23" spans="1:8" ht="18">
      <c r="A23" s="61"/>
      <c r="B23" s="545" t="s">
        <v>525</v>
      </c>
      <c r="C23" s="545"/>
      <c r="D23" s="545"/>
      <c r="E23" s="545"/>
      <c r="F23" s="545"/>
      <c r="G23" s="545"/>
      <c r="H23" s="61"/>
    </row>
    <row r="24" spans="1:8" ht="18">
      <c r="A24" s="61"/>
      <c r="B24" s="61"/>
      <c r="C24" s="61"/>
      <c r="D24" s="68"/>
      <c r="E24" s="68"/>
      <c r="F24" s="68"/>
      <c r="G24" s="68"/>
      <c r="H24" s="61"/>
    </row>
    <row r="26" spans="1:8">
      <c r="B26" s="28"/>
      <c r="C26" s="28"/>
      <c r="D26" s="43"/>
    </row>
  </sheetData>
  <sheetProtection algorithmName="SHA-512" hashValue="vjybdfwKZjzakITAB9a96CLBPPfrke2tWZgZZK9dkd3SSENU0oK2jI/qeMUEZav0+wyqlrBygyfS48ObqaTybg==" saltValue="cURLkdGZ9n0VznKKRFzA/w==" spinCount="100000" sheet="1" objects="1" scenarios="1"/>
  <mergeCells count="5">
    <mergeCell ref="B23:G23"/>
    <mergeCell ref="B4:G4"/>
    <mergeCell ref="B8:G8"/>
    <mergeCell ref="B15:G15"/>
    <mergeCell ref="B19:G19"/>
  </mergeCells>
  <pageMargins left="0.7" right="0.7" top="0.75" bottom="0.75" header="0.3" footer="0.3"/>
  <pageSetup scale="5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FE89-1326-48BF-A5FE-2164248D834F}">
  <sheetPr>
    <tabColor theme="7"/>
    <pageSetUpPr fitToPage="1"/>
  </sheetPr>
  <dimension ref="B1:Q46"/>
  <sheetViews>
    <sheetView showGridLines="0" zoomScaleNormal="100" workbookViewId="0"/>
    <sheetView workbookViewId="1"/>
  </sheetViews>
  <sheetFormatPr defaultColWidth="9.44140625" defaultRowHeight="13.8"/>
  <cols>
    <col min="1" max="1" width="4.44140625" style="2" customWidth="1"/>
    <col min="2" max="2" width="70.5546875" style="2" customWidth="1"/>
    <col min="3" max="3" width="20.5546875" style="2" customWidth="1"/>
    <col min="4" max="9" width="20.5546875" style="27" customWidth="1"/>
    <col min="10" max="10" width="20.88671875" style="2" customWidth="1"/>
    <col min="11" max="11" width="4.44140625" style="2" customWidth="1"/>
    <col min="12" max="16384" width="9.44140625" style="2"/>
  </cols>
  <sheetData>
    <row r="1" spans="2:13" ht="14.4" customHeight="1"/>
    <row r="2" spans="2:13" ht="14.4" customHeight="1"/>
    <row r="3" spans="2:13" ht="14.4" customHeight="1"/>
    <row r="4" spans="2:13" s="9" customFormat="1" ht="33">
      <c r="B4" s="451" t="s">
        <v>526</v>
      </c>
      <c r="C4" s="451"/>
      <c r="D4" s="451"/>
      <c r="E4" s="451"/>
      <c r="F4" s="451"/>
      <c r="G4" s="451"/>
      <c r="H4" s="451"/>
      <c r="I4" s="451"/>
      <c r="J4" s="451"/>
      <c r="K4" s="17"/>
      <c r="L4" s="17"/>
      <c r="M4" s="17" t="s">
        <v>527</v>
      </c>
    </row>
    <row r="5" spans="2:13" ht="18.600000000000001" customHeight="1">
      <c r="B5" s="61"/>
      <c r="C5" s="61"/>
      <c r="D5" s="68"/>
      <c r="E5" s="68"/>
      <c r="F5" s="68"/>
      <c r="G5" s="68"/>
      <c r="H5" s="68"/>
      <c r="I5" s="68"/>
      <c r="J5" s="61"/>
      <c r="K5" s="61"/>
    </row>
    <row r="6" spans="2:13" ht="18.600000000000001" customHeight="1">
      <c r="B6" s="160" t="s">
        <v>528</v>
      </c>
      <c r="C6" s="170">
        <v>2024</v>
      </c>
      <c r="D6" s="162">
        <v>2023</v>
      </c>
      <c r="E6" s="162">
        <v>2022</v>
      </c>
      <c r="F6" s="162">
        <v>2021</v>
      </c>
      <c r="G6" s="162">
        <v>2020</v>
      </c>
      <c r="H6" s="61"/>
      <c r="I6" s="68"/>
      <c r="J6" s="61"/>
      <c r="K6" s="61"/>
    </row>
    <row r="7" spans="2:13" ht="18.600000000000001" customHeight="1">
      <c r="B7" s="93"/>
      <c r="C7" s="191">
        <v>98</v>
      </c>
      <c r="D7" s="74">
        <v>93</v>
      </c>
      <c r="E7" s="74">
        <v>98</v>
      </c>
      <c r="F7" s="74">
        <v>100</v>
      </c>
      <c r="G7" s="91">
        <v>99</v>
      </c>
      <c r="H7" s="61"/>
      <c r="I7" s="68"/>
      <c r="J7" s="61"/>
      <c r="K7" s="61"/>
    </row>
    <row r="8" spans="2:13" ht="18.600000000000001" customHeight="1">
      <c r="B8" s="545" t="s">
        <v>529</v>
      </c>
      <c r="C8" s="545"/>
      <c r="D8" s="545"/>
      <c r="E8" s="545"/>
      <c r="F8" s="545"/>
      <c r="G8" s="545"/>
      <c r="H8" s="61"/>
      <c r="I8" s="68"/>
      <c r="J8" s="61"/>
      <c r="K8" s="61"/>
    </row>
    <row r="9" spans="2:13" ht="18.600000000000001" customHeight="1">
      <c r="B9" s="61"/>
      <c r="C9" s="68"/>
      <c r="D9" s="68"/>
      <c r="E9" s="68"/>
      <c r="F9" s="68"/>
      <c r="G9" s="68"/>
      <c r="H9" s="61"/>
      <c r="I9" s="68"/>
      <c r="J9" s="61"/>
      <c r="K9" s="61"/>
    </row>
    <row r="10" spans="2:13" ht="36.9" customHeight="1">
      <c r="B10" s="163" t="s">
        <v>530</v>
      </c>
      <c r="C10" s="170">
        <v>2024</v>
      </c>
      <c r="D10" s="162">
        <v>2023</v>
      </c>
      <c r="E10" s="162">
        <v>2022</v>
      </c>
      <c r="F10" s="162">
        <v>2021</v>
      </c>
      <c r="G10" s="162">
        <v>2020</v>
      </c>
      <c r="H10" s="61"/>
      <c r="I10" s="68"/>
      <c r="J10" s="61"/>
      <c r="K10" s="61"/>
    </row>
    <row r="11" spans="2:13" ht="18.600000000000001" customHeight="1">
      <c r="B11" s="52"/>
      <c r="C11" s="159">
        <v>37.5</v>
      </c>
      <c r="D11" s="75">
        <v>38</v>
      </c>
      <c r="E11" s="75">
        <v>44</v>
      </c>
      <c r="F11" s="75">
        <v>43</v>
      </c>
      <c r="G11" s="91">
        <v>33</v>
      </c>
      <c r="H11" s="61"/>
      <c r="I11" s="68"/>
      <c r="J11" s="61"/>
      <c r="K11" s="61"/>
    </row>
    <row r="12" spans="2:13" ht="18.600000000000001" customHeight="1">
      <c r="B12" s="545" t="s">
        <v>531</v>
      </c>
      <c r="C12" s="545"/>
      <c r="D12" s="545"/>
      <c r="E12" s="545"/>
      <c r="F12" s="545"/>
      <c r="G12" s="545"/>
      <c r="H12" s="61"/>
      <c r="I12" s="120"/>
      <c r="J12" s="121"/>
      <c r="K12" s="61"/>
    </row>
    <row r="13" spans="2:13" ht="18.600000000000001" customHeight="1">
      <c r="B13" s="540" t="s">
        <v>500</v>
      </c>
      <c r="C13" s="540"/>
      <c r="D13" s="540"/>
      <c r="E13" s="540"/>
      <c r="F13" s="540"/>
      <c r="G13" s="540"/>
      <c r="H13" s="61"/>
      <c r="I13" s="120"/>
      <c r="J13" s="121"/>
      <c r="K13" s="61"/>
    </row>
    <row r="14" spans="2:13" ht="18.600000000000001" customHeight="1">
      <c r="B14" s="61"/>
      <c r="C14" s="68"/>
      <c r="D14" s="68"/>
      <c r="E14" s="68"/>
      <c r="F14" s="68"/>
      <c r="G14" s="68"/>
      <c r="H14" s="61"/>
      <c r="I14" s="68"/>
      <c r="J14" s="61"/>
      <c r="K14" s="61"/>
    </row>
    <row r="15" spans="2:13" ht="36.9" customHeight="1">
      <c r="B15" s="163" t="s">
        <v>532</v>
      </c>
      <c r="C15" s="170">
        <v>2024</v>
      </c>
      <c r="D15" s="164">
        <v>2023</v>
      </c>
      <c r="E15" s="164">
        <v>2022</v>
      </c>
      <c r="F15" s="162">
        <v>2021</v>
      </c>
      <c r="G15" s="162">
        <v>2020</v>
      </c>
      <c r="H15" s="61"/>
      <c r="I15" s="68"/>
      <c r="J15" s="61"/>
      <c r="K15" s="61"/>
    </row>
    <row r="16" spans="2:13" ht="18.600000000000001" customHeight="1">
      <c r="B16" s="52"/>
      <c r="C16" s="159">
        <v>50</v>
      </c>
      <c r="D16" s="75">
        <v>50</v>
      </c>
      <c r="E16" s="75">
        <v>54</v>
      </c>
      <c r="F16" s="75">
        <v>55</v>
      </c>
      <c r="G16" s="91">
        <v>46</v>
      </c>
      <c r="H16" s="61"/>
      <c r="I16" s="68"/>
      <c r="J16" s="61"/>
      <c r="K16" s="61"/>
    </row>
    <row r="17" spans="2:17" ht="18.600000000000001" customHeight="1">
      <c r="B17" s="545" t="s">
        <v>531</v>
      </c>
      <c r="C17" s="545"/>
      <c r="D17" s="545"/>
      <c r="E17" s="545"/>
      <c r="F17" s="545"/>
      <c r="G17" s="545"/>
      <c r="H17" s="68"/>
      <c r="I17" s="68"/>
      <c r="J17" s="61"/>
      <c r="K17" s="61"/>
    </row>
    <row r="18" spans="2:17" ht="18.600000000000001" customHeight="1">
      <c r="B18" s="541" t="s">
        <v>533</v>
      </c>
      <c r="C18" s="541"/>
      <c r="D18" s="541"/>
      <c r="E18" s="541"/>
      <c r="F18" s="541"/>
      <c r="G18" s="541"/>
      <c r="H18" s="68"/>
      <c r="I18" s="68"/>
      <c r="J18" s="61"/>
      <c r="K18" s="61"/>
    </row>
    <row r="19" spans="2:17" ht="18.600000000000001" customHeight="1">
      <c r="B19" s="61"/>
      <c r="C19" s="61"/>
      <c r="D19" s="68"/>
      <c r="E19" s="68"/>
      <c r="F19" s="68"/>
      <c r="G19" s="68"/>
      <c r="H19" s="68"/>
      <c r="I19" s="68"/>
      <c r="J19" s="61"/>
      <c r="K19" s="61"/>
    </row>
    <row r="20" spans="2:17" ht="18.600000000000001" customHeight="1">
      <c r="B20" s="258" t="s">
        <v>534</v>
      </c>
      <c r="C20" s="499">
        <v>2024</v>
      </c>
      <c r="D20" s="499"/>
      <c r="E20" s="499">
        <v>2023</v>
      </c>
      <c r="F20" s="499"/>
      <c r="G20" s="499">
        <v>2022</v>
      </c>
      <c r="H20" s="499"/>
      <c r="I20" s="499">
        <v>2021</v>
      </c>
      <c r="J20" s="499"/>
      <c r="K20" s="61"/>
    </row>
    <row r="21" spans="2:17" ht="18.600000000000001" customHeight="1">
      <c r="B21" s="129"/>
      <c r="C21" s="129" t="s">
        <v>535</v>
      </c>
      <c r="D21" s="129" t="s">
        <v>149</v>
      </c>
      <c r="E21" s="155" t="s">
        <v>535</v>
      </c>
      <c r="F21" s="155" t="s">
        <v>149</v>
      </c>
      <c r="G21" s="155" t="s">
        <v>535</v>
      </c>
      <c r="H21" s="155" t="s">
        <v>149</v>
      </c>
      <c r="I21" s="155" t="s">
        <v>535</v>
      </c>
      <c r="J21" s="155" t="s">
        <v>149</v>
      </c>
      <c r="K21" s="61"/>
    </row>
    <row r="22" spans="2:17" ht="18.600000000000001" customHeight="1">
      <c r="B22" s="52" t="s">
        <v>536</v>
      </c>
      <c r="C22" s="53">
        <v>8</v>
      </c>
      <c r="D22" s="134">
        <v>66.7</v>
      </c>
      <c r="E22" s="75">
        <v>8</v>
      </c>
      <c r="F22" s="97">
        <v>66.7</v>
      </c>
      <c r="G22" s="75">
        <v>8</v>
      </c>
      <c r="H22" s="97">
        <v>61.5</v>
      </c>
      <c r="I22" s="75">
        <v>7</v>
      </c>
      <c r="J22" s="335">
        <v>64</v>
      </c>
      <c r="K22" s="61"/>
    </row>
    <row r="23" spans="2:17" ht="18.600000000000001" customHeight="1">
      <c r="B23" s="52" t="s">
        <v>537</v>
      </c>
      <c r="C23" s="195" t="s">
        <v>61</v>
      </c>
      <c r="D23" s="332"/>
      <c r="E23" s="75">
        <v>1</v>
      </c>
      <c r="F23" s="97">
        <v>8.3000000000000007</v>
      </c>
      <c r="G23" s="75">
        <v>1</v>
      </c>
      <c r="H23" s="97">
        <v>7.7</v>
      </c>
      <c r="I23" s="75">
        <v>1</v>
      </c>
      <c r="J23" s="335">
        <v>9</v>
      </c>
      <c r="K23" s="61"/>
    </row>
    <row r="24" spans="2:17" ht="18.600000000000001" customHeight="1">
      <c r="B24" s="52" t="s">
        <v>538</v>
      </c>
      <c r="C24" s="53">
        <v>1</v>
      </c>
      <c r="D24" s="134">
        <v>8.3000000000000007</v>
      </c>
      <c r="E24" s="75">
        <v>1</v>
      </c>
      <c r="F24" s="97">
        <v>8.3000000000000007</v>
      </c>
      <c r="G24" s="75">
        <v>1</v>
      </c>
      <c r="H24" s="97">
        <v>7.7</v>
      </c>
      <c r="I24" s="75">
        <v>1</v>
      </c>
      <c r="J24" s="335">
        <v>9</v>
      </c>
      <c r="K24" s="61"/>
    </row>
    <row r="25" spans="2:17" ht="18.600000000000001" customHeight="1">
      <c r="B25" s="52" t="s">
        <v>539</v>
      </c>
      <c r="C25" s="53">
        <v>1</v>
      </c>
      <c r="D25" s="134">
        <v>8.3000000000000007</v>
      </c>
      <c r="E25" s="75">
        <v>1</v>
      </c>
      <c r="F25" s="97">
        <v>8.3000000000000007</v>
      </c>
      <c r="G25" s="75">
        <v>1</v>
      </c>
      <c r="H25" s="97">
        <v>7.7</v>
      </c>
      <c r="I25" s="75">
        <v>1</v>
      </c>
      <c r="J25" s="335">
        <v>9</v>
      </c>
      <c r="K25" s="61"/>
    </row>
    <row r="26" spans="2:17" ht="18.600000000000001" customHeight="1">
      <c r="B26" s="52" t="s">
        <v>540</v>
      </c>
      <c r="C26" s="194" t="s">
        <v>61</v>
      </c>
      <c r="D26" s="332"/>
      <c r="E26" s="192" t="s">
        <v>61</v>
      </c>
      <c r="F26" s="333"/>
      <c r="G26" s="75">
        <v>1</v>
      </c>
      <c r="H26" s="97">
        <v>7.7</v>
      </c>
      <c r="I26" s="75">
        <v>1</v>
      </c>
      <c r="J26" s="335">
        <v>9</v>
      </c>
      <c r="K26" s="61"/>
    </row>
    <row r="27" spans="2:17" ht="18.600000000000001" customHeight="1">
      <c r="B27" s="88" t="s">
        <v>541</v>
      </c>
      <c r="C27" s="172">
        <v>1</v>
      </c>
      <c r="D27" s="134">
        <v>8.3000000000000007</v>
      </c>
      <c r="E27" s="177">
        <v>1</v>
      </c>
      <c r="F27" s="334">
        <v>8.3000000000000007</v>
      </c>
      <c r="G27" s="177">
        <v>1</v>
      </c>
      <c r="H27" s="334">
        <v>7.7</v>
      </c>
      <c r="I27" s="196" t="s">
        <v>61</v>
      </c>
      <c r="J27" s="200"/>
      <c r="K27" s="61"/>
    </row>
    <row r="28" spans="2:17" ht="18.600000000000001" customHeight="1">
      <c r="B28" s="197" t="s">
        <v>542</v>
      </c>
      <c r="C28" s="199">
        <v>1</v>
      </c>
      <c r="D28" s="134">
        <v>8.3000000000000007</v>
      </c>
      <c r="E28" s="198" t="s">
        <v>61</v>
      </c>
      <c r="F28" s="198"/>
      <c r="G28" s="198" t="s">
        <v>61</v>
      </c>
      <c r="H28" s="198"/>
      <c r="I28" s="198" t="s">
        <v>61</v>
      </c>
      <c r="J28" s="198"/>
      <c r="K28" s="338"/>
    </row>
    <row r="29" spans="2:17" ht="18.600000000000001" customHeight="1">
      <c r="B29" s="541" t="s">
        <v>543</v>
      </c>
      <c r="C29" s="541"/>
      <c r="D29" s="541"/>
      <c r="E29" s="541"/>
      <c r="F29" s="541"/>
      <c r="G29" s="541"/>
      <c r="H29" s="109"/>
      <c r="I29" s="68"/>
      <c r="J29" s="61"/>
      <c r="K29" s="61"/>
    </row>
    <row r="30" spans="2:17" ht="18.600000000000001" customHeight="1">
      <c r="B30" s="546" t="s">
        <v>544</v>
      </c>
      <c r="C30" s="546"/>
      <c r="D30" s="546"/>
      <c r="E30" s="546"/>
      <c r="F30" s="546"/>
      <c r="G30" s="546"/>
      <c r="H30" s="109"/>
      <c r="I30" s="68"/>
      <c r="J30" s="61"/>
      <c r="K30" s="61"/>
    </row>
    <row r="31" spans="2:17" ht="18.600000000000001" customHeight="1">
      <c r="B31" s="61"/>
      <c r="C31" s="61"/>
      <c r="D31" s="68"/>
      <c r="E31" s="68"/>
      <c r="F31" s="68"/>
      <c r="G31" s="68"/>
      <c r="H31" s="68"/>
      <c r="I31" s="68"/>
      <c r="J31" s="61"/>
      <c r="K31" s="61"/>
    </row>
    <row r="32" spans="2:17" ht="18.600000000000001" customHeight="1">
      <c r="B32" s="258" t="s">
        <v>545</v>
      </c>
      <c r="C32" s="499">
        <v>2024</v>
      </c>
      <c r="D32" s="499"/>
      <c r="E32" s="499">
        <v>2023</v>
      </c>
      <c r="F32" s="499"/>
      <c r="G32" s="499">
        <v>2022</v>
      </c>
      <c r="H32" s="499"/>
      <c r="I32" s="499">
        <v>2021</v>
      </c>
      <c r="J32" s="499"/>
      <c r="K32" s="61"/>
      <c r="L32"/>
      <c r="M32"/>
      <c r="N32"/>
      <c r="O32"/>
      <c r="P32"/>
      <c r="Q32"/>
    </row>
    <row r="33" spans="2:17" ht="18.600000000000001" customHeight="1">
      <c r="B33" s="129"/>
      <c r="C33" s="129" t="s">
        <v>535</v>
      </c>
      <c r="D33" s="129" t="s">
        <v>149</v>
      </c>
      <c r="E33" s="155" t="s">
        <v>546</v>
      </c>
      <c r="F33" s="155" t="s">
        <v>149</v>
      </c>
      <c r="G33" s="155" t="s">
        <v>546</v>
      </c>
      <c r="H33" s="155" t="s">
        <v>149</v>
      </c>
      <c r="I33" s="155" t="s">
        <v>535</v>
      </c>
      <c r="J33" s="155" t="s">
        <v>149</v>
      </c>
      <c r="K33" s="61"/>
      <c r="L33"/>
      <c r="M33"/>
      <c r="N33"/>
      <c r="O33"/>
      <c r="P33"/>
      <c r="Q33"/>
    </row>
    <row r="34" spans="2:17" ht="18.600000000000001" customHeight="1">
      <c r="B34" s="52" t="s">
        <v>536</v>
      </c>
      <c r="C34" s="53">
        <v>4</v>
      </c>
      <c r="D34" s="97">
        <v>44.4</v>
      </c>
      <c r="E34" s="75">
        <v>4</v>
      </c>
      <c r="F34" s="97">
        <v>44.4</v>
      </c>
      <c r="G34" s="75">
        <v>3</v>
      </c>
      <c r="H34" s="97">
        <v>37.5</v>
      </c>
      <c r="I34" s="75">
        <v>2</v>
      </c>
      <c r="J34" s="337">
        <v>25</v>
      </c>
      <c r="K34" s="61"/>
      <c r="L34"/>
      <c r="M34"/>
      <c r="N34"/>
      <c r="O34"/>
      <c r="P34"/>
      <c r="Q34"/>
    </row>
    <row r="35" spans="2:17" ht="18.600000000000001" customHeight="1">
      <c r="B35" s="52" t="s">
        <v>547</v>
      </c>
      <c r="C35" s="53">
        <v>1</v>
      </c>
      <c r="D35" s="97">
        <v>11.1</v>
      </c>
      <c r="E35" s="75">
        <v>1</v>
      </c>
      <c r="F35" s="97">
        <v>11.1</v>
      </c>
      <c r="G35" s="75">
        <v>1</v>
      </c>
      <c r="H35" s="97">
        <v>12.5</v>
      </c>
      <c r="I35" s="75">
        <v>1</v>
      </c>
      <c r="J35" s="337">
        <v>12.5</v>
      </c>
      <c r="K35" s="61"/>
      <c r="L35"/>
      <c r="M35"/>
      <c r="N35"/>
      <c r="O35"/>
      <c r="P35"/>
      <c r="Q35"/>
    </row>
    <row r="36" spans="2:17" ht="18.600000000000001" customHeight="1">
      <c r="B36" s="88" t="s">
        <v>548</v>
      </c>
      <c r="C36" s="53">
        <v>2</v>
      </c>
      <c r="D36" s="97">
        <v>22.2</v>
      </c>
      <c r="E36" s="75">
        <v>2</v>
      </c>
      <c r="F36" s="97">
        <v>22.2</v>
      </c>
      <c r="G36" s="75">
        <v>2</v>
      </c>
      <c r="H36" s="97">
        <v>25</v>
      </c>
      <c r="I36" s="75">
        <v>2</v>
      </c>
      <c r="J36" s="337">
        <v>25</v>
      </c>
      <c r="K36" s="61"/>
      <c r="L36"/>
      <c r="M36"/>
      <c r="N36"/>
      <c r="O36"/>
      <c r="P36"/>
      <c r="Q36"/>
    </row>
    <row r="37" spans="2:17" ht="18.600000000000001" customHeight="1">
      <c r="B37" s="156" t="s">
        <v>538</v>
      </c>
      <c r="C37" s="53">
        <v>1</v>
      </c>
      <c r="D37" s="97">
        <v>11.1</v>
      </c>
      <c r="E37" s="75">
        <v>1</v>
      </c>
      <c r="F37" s="97">
        <v>11.1</v>
      </c>
      <c r="G37" s="75">
        <v>1</v>
      </c>
      <c r="H37" s="97">
        <v>12.5</v>
      </c>
      <c r="I37" s="75">
        <v>1</v>
      </c>
      <c r="J37" s="337">
        <v>12.5</v>
      </c>
      <c r="K37" s="61"/>
      <c r="L37"/>
      <c r="M37"/>
      <c r="N37"/>
      <c r="O37"/>
      <c r="P37"/>
      <c r="Q37"/>
    </row>
    <row r="38" spans="2:17" ht="18.600000000000001" customHeight="1">
      <c r="B38" s="52" t="s">
        <v>549</v>
      </c>
      <c r="C38" s="194" t="s">
        <v>61</v>
      </c>
      <c r="D38" s="333"/>
      <c r="E38" s="192" t="s">
        <v>61</v>
      </c>
      <c r="F38" s="333"/>
      <c r="G38" s="193" t="s">
        <v>61</v>
      </c>
      <c r="H38" s="336"/>
      <c r="I38" s="75">
        <v>1</v>
      </c>
      <c r="J38" s="337">
        <v>12.5</v>
      </c>
      <c r="K38" s="61"/>
      <c r="L38"/>
      <c r="M38"/>
      <c r="N38"/>
      <c r="O38"/>
      <c r="P38"/>
      <c r="Q38"/>
    </row>
    <row r="39" spans="2:17" ht="18.600000000000001" customHeight="1">
      <c r="B39" s="52" t="s">
        <v>550</v>
      </c>
      <c r="C39" s="53">
        <v>1</v>
      </c>
      <c r="D39" s="97">
        <v>11.1</v>
      </c>
      <c r="E39" s="75">
        <v>1</v>
      </c>
      <c r="F39" s="97">
        <v>11.1</v>
      </c>
      <c r="G39" s="75">
        <v>1</v>
      </c>
      <c r="H39" s="97">
        <v>12.5</v>
      </c>
      <c r="I39" s="75">
        <v>1</v>
      </c>
      <c r="J39" s="337">
        <v>12.5</v>
      </c>
      <c r="K39" s="61"/>
      <c r="L39"/>
      <c r="M39"/>
      <c r="N39"/>
      <c r="O39"/>
      <c r="P39"/>
      <c r="Q39"/>
    </row>
    <row r="40" spans="2:17" ht="18.600000000000001" customHeight="1">
      <c r="B40" s="545" t="s">
        <v>551</v>
      </c>
      <c r="C40" s="545"/>
      <c r="D40" s="545"/>
      <c r="E40" s="545"/>
      <c r="F40" s="545"/>
      <c r="G40" s="545"/>
      <c r="H40" s="68"/>
      <c r="I40" s="68"/>
      <c r="J40" s="61"/>
      <c r="K40" s="61"/>
    </row>
    <row r="41" spans="2:17" ht="18.600000000000001" customHeight="1">
      <c r="B41" s="61"/>
      <c r="C41" s="61"/>
      <c r="D41" s="68"/>
      <c r="E41" s="68"/>
      <c r="F41" s="68"/>
      <c r="G41" s="68"/>
      <c r="H41" s="68"/>
      <c r="I41" s="68"/>
      <c r="J41" s="61"/>
      <c r="K41" s="61"/>
    </row>
    <row r="42" spans="2:17" ht="18.600000000000001" customHeight="1">
      <c r="B42" s="168" t="s">
        <v>552</v>
      </c>
      <c r="C42" s="171">
        <v>2024</v>
      </c>
      <c r="D42" s="161">
        <v>2023</v>
      </c>
      <c r="E42" s="161">
        <v>2022</v>
      </c>
      <c r="F42" s="161">
        <v>2021</v>
      </c>
      <c r="G42" s="161">
        <v>2020</v>
      </c>
      <c r="H42" s="61"/>
      <c r="I42" s="68"/>
      <c r="J42" s="61"/>
      <c r="K42" s="61"/>
    </row>
    <row r="43" spans="2:17" ht="18.600000000000001" customHeight="1">
      <c r="B43" s="157" t="s">
        <v>553</v>
      </c>
      <c r="C43" s="360">
        <v>39.200000000000003</v>
      </c>
      <c r="D43" s="224">
        <v>36.6</v>
      </c>
      <c r="E43" s="225">
        <v>32.1</v>
      </c>
      <c r="F43" s="139" t="s">
        <v>194</v>
      </c>
      <c r="G43" s="139" t="s">
        <v>194</v>
      </c>
      <c r="H43" s="339"/>
      <c r="I43" s="68"/>
      <c r="J43" s="61"/>
      <c r="K43" s="61"/>
    </row>
    <row r="44" spans="2:17" ht="18">
      <c r="B44" s="515" t="s">
        <v>554</v>
      </c>
      <c r="C44" s="515"/>
      <c r="D44" s="515"/>
      <c r="E44" s="515"/>
      <c r="F44" s="515"/>
      <c r="G44" s="515"/>
      <c r="H44" s="515"/>
      <c r="I44" s="515"/>
      <c r="J44" s="515"/>
      <c r="K44" s="61"/>
    </row>
    <row r="45" spans="2:17" ht="18">
      <c r="B45" s="515" t="s">
        <v>555</v>
      </c>
      <c r="C45" s="515"/>
      <c r="D45" s="515"/>
      <c r="E45" s="515"/>
      <c r="F45" s="515"/>
      <c r="G45" s="515"/>
      <c r="H45" s="515"/>
      <c r="I45" s="515"/>
      <c r="J45" s="515"/>
      <c r="K45" s="61"/>
    </row>
    <row r="46" spans="2:17" ht="18">
      <c r="B46" s="541" t="s">
        <v>556</v>
      </c>
      <c r="C46" s="541"/>
      <c r="D46" s="541"/>
      <c r="E46" s="541"/>
      <c r="F46" s="541"/>
      <c r="G46" s="541"/>
      <c r="H46" s="68"/>
      <c r="I46" s="68"/>
      <c r="J46" s="61"/>
      <c r="K46" s="61"/>
    </row>
  </sheetData>
  <sheetProtection algorithmName="SHA-512" hashValue="tJB5p7zJbFOcPMLr2kbb0nGaT3Enh+j5oBug8qdf+o1+x6qgzF9iQvClh9M6gPN/V+/yU76Jd89olk1Hbkl5Ew==" saltValue="/aNg3k7HhSyJtBpleXS/fQ==" spinCount="100000" sheet="1" objects="1" scenarios="1"/>
  <mergeCells count="20">
    <mergeCell ref="B4:J4"/>
    <mergeCell ref="E20:F20"/>
    <mergeCell ref="E32:F32"/>
    <mergeCell ref="C20:D20"/>
    <mergeCell ref="C32:D32"/>
    <mergeCell ref="G20:H20"/>
    <mergeCell ref="I20:J20"/>
    <mergeCell ref="G32:H32"/>
    <mergeCell ref="I32:J32"/>
    <mergeCell ref="B8:G8"/>
    <mergeCell ref="B12:G12"/>
    <mergeCell ref="B13:G13"/>
    <mergeCell ref="B17:G17"/>
    <mergeCell ref="B18:G18"/>
    <mergeCell ref="B29:G29"/>
    <mergeCell ref="B30:G30"/>
    <mergeCell ref="B40:G40"/>
    <mergeCell ref="B46:G46"/>
    <mergeCell ref="B44:J44"/>
    <mergeCell ref="B45:J45"/>
  </mergeCells>
  <phoneticPr fontId="19" type="noConversion"/>
  <pageMargins left="0.7" right="0.7" top="0.75" bottom="0.75" header="0.3" footer="0.3"/>
  <pageSetup scale="4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tabColor theme="7"/>
    <pageSetUpPr fitToPage="1"/>
  </sheetPr>
  <dimension ref="A1:J15"/>
  <sheetViews>
    <sheetView showGridLines="0" zoomScaleNormal="100" workbookViewId="0"/>
    <sheetView workbookViewId="1"/>
  </sheetViews>
  <sheetFormatPr defaultColWidth="9.44140625" defaultRowHeight="13.8"/>
  <cols>
    <col min="1" max="1" width="4.44140625" style="2" customWidth="1"/>
    <col min="2" max="2" width="47.109375" style="2" customWidth="1"/>
    <col min="3" max="3" width="20.5546875" style="2" customWidth="1"/>
    <col min="4" max="7" width="20.5546875" style="27" customWidth="1"/>
    <col min="8" max="8" width="4.44140625" style="2" customWidth="1"/>
    <col min="9" max="10" width="9.44140625" style="2" customWidth="1"/>
    <col min="11" max="16384" width="9.44140625" style="2"/>
  </cols>
  <sheetData>
    <row r="1" spans="1:10" ht="14.4" customHeight="1"/>
    <row r="2" spans="1:10" ht="14.4" customHeight="1"/>
    <row r="3" spans="1:10" ht="14.4" customHeight="1"/>
    <row r="4" spans="1:10" s="9" customFormat="1" ht="33" customHeight="1">
      <c r="B4" s="451" t="s">
        <v>557</v>
      </c>
      <c r="C4" s="451"/>
      <c r="D4" s="451"/>
      <c r="E4" s="451"/>
      <c r="F4" s="451"/>
      <c r="G4" s="451"/>
      <c r="H4" s="17"/>
      <c r="I4" s="17"/>
      <c r="J4" s="17"/>
    </row>
    <row r="5" spans="1:10" ht="18.600000000000001" customHeight="1">
      <c r="A5" s="61"/>
      <c r="B5" s="61"/>
      <c r="C5" s="61"/>
      <c r="D5" s="68"/>
      <c r="E5" s="68"/>
      <c r="F5" s="68"/>
      <c r="G5" s="68"/>
      <c r="H5" s="13"/>
      <c r="I5" s="13"/>
      <c r="J5" s="13"/>
    </row>
    <row r="6" spans="1:10" ht="18.600000000000001" customHeight="1">
      <c r="A6" s="61"/>
      <c r="B6" s="258" t="s">
        <v>558</v>
      </c>
      <c r="C6" s="259">
        <v>2024</v>
      </c>
      <c r="D6" s="259">
        <v>2023</v>
      </c>
      <c r="E6" s="259">
        <v>2022</v>
      </c>
      <c r="F6" s="259">
        <v>2021</v>
      </c>
      <c r="G6" s="259">
        <v>2020</v>
      </c>
      <c r="H6" s="12"/>
      <c r="I6" s="12"/>
    </row>
    <row r="7" spans="1:10" ht="18.600000000000001" customHeight="1">
      <c r="A7" s="61"/>
      <c r="B7" s="197" t="s">
        <v>224</v>
      </c>
      <c r="C7" s="388">
        <v>97</v>
      </c>
      <c r="D7" s="388">
        <v>97</v>
      </c>
      <c r="E7" s="388">
        <v>97</v>
      </c>
      <c r="F7" s="388">
        <v>96</v>
      </c>
      <c r="G7" s="388">
        <v>95</v>
      </c>
      <c r="H7" s="14"/>
      <c r="I7" s="14"/>
    </row>
    <row r="8" spans="1:10" ht="35.25" customHeight="1">
      <c r="A8" s="61"/>
      <c r="B8" s="547" t="s">
        <v>559</v>
      </c>
      <c r="C8" s="547"/>
      <c r="D8" s="547"/>
      <c r="E8" s="547"/>
      <c r="F8" s="547"/>
      <c r="G8" s="547"/>
      <c r="H8" s="14"/>
      <c r="I8" s="14"/>
    </row>
    <row r="9" spans="1:10" ht="18.75" customHeight="1">
      <c r="A9" s="61"/>
      <c r="B9" s="548" t="s">
        <v>560</v>
      </c>
      <c r="C9" s="548"/>
      <c r="D9" s="548"/>
      <c r="E9" s="548"/>
      <c r="F9" s="548"/>
      <c r="G9" s="548"/>
      <c r="H9" s="14"/>
      <c r="I9" s="14"/>
    </row>
    <row r="10" spans="1:10" ht="18">
      <c r="A10" s="61"/>
      <c r="B10" s="540" t="s">
        <v>561</v>
      </c>
      <c r="C10" s="540"/>
      <c r="D10" s="540"/>
      <c r="E10" s="540"/>
      <c r="F10" s="540"/>
      <c r="G10" s="540"/>
      <c r="H10" s="14"/>
      <c r="I10" s="14"/>
    </row>
    <row r="11" spans="1:10" ht="18">
      <c r="A11" s="61"/>
      <c r="C11" s="122"/>
      <c r="D11" s="55"/>
      <c r="E11" s="55"/>
      <c r="F11" s="55"/>
      <c r="G11" s="55"/>
      <c r="H11" s="14"/>
      <c r="I11" s="14"/>
    </row>
    <row r="12" spans="1:10">
      <c r="B12" s="14"/>
      <c r="C12" s="14"/>
      <c r="D12" s="46"/>
      <c r="E12" s="46"/>
      <c r="F12" s="46"/>
      <c r="G12" s="46"/>
      <c r="H12" s="14"/>
      <c r="I12" s="14"/>
    </row>
    <row r="13" spans="1:10">
      <c r="B13" s="14"/>
      <c r="C13" s="14"/>
      <c r="D13" s="46"/>
      <c r="E13" s="46"/>
      <c r="F13" s="46"/>
      <c r="G13" s="46"/>
      <c r="H13" s="14"/>
      <c r="I13" s="14"/>
    </row>
    <row r="14" spans="1:10">
      <c r="B14" s="14"/>
      <c r="C14" s="14"/>
      <c r="D14" s="46"/>
      <c r="E14" s="46"/>
      <c r="F14" s="46"/>
      <c r="G14" s="46"/>
      <c r="H14" s="14"/>
      <c r="I14" s="14"/>
    </row>
    <row r="15" spans="1:10">
      <c r="B15" s="14"/>
      <c r="C15" s="14"/>
      <c r="D15" s="46"/>
      <c r="E15" s="46"/>
      <c r="F15" s="46"/>
      <c r="G15" s="46"/>
      <c r="H15" s="14"/>
      <c r="I15" s="14"/>
    </row>
  </sheetData>
  <sheetProtection algorithmName="SHA-512" hashValue="9aOXGdWELVcMcPEE4cFa/+R03SaxLzJMXO6fsPglRDZCO1uGmYYGOo5MeYuk9U/TF6qAVFYfKIaX7ha5V3w67A==" saltValue="dWRccbNTOj8A0pFeHh3DIA==" spinCount="100000" sheet="1" objects="1" scenarios="1"/>
  <mergeCells count="4">
    <mergeCell ref="B8:G8"/>
    <mergeCell ref="B4:G4"/>
    <mergeCell ref="B9:G9"/>
    <mergeCell ref="B10:G10"/>
  </mergeCells>
  <pageMargins left="0.7" right="0.7" top="0.75" bottom="0.75" header="0.3" footer="0.3"/>
  <pageSetup scale="5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AFD8-B9A7-4795-AE71-2962987B6E3D}">
  <sheetPr>
    <tabColor theme="7"/>
  </sheetPr>
  <dimension ref="B1:H43"/>
  <sheetViews>
    <sheetView showGridLines="0" zoomScaleNormal="100" workbookViewId="0"/>
    <sheetView workbookViewId="1"/>
  </sheetViews>
  <sheetFormatPr defaultRowHeight="14.4"/>
  <cols>
    <col min="1" max="1" width="4.44140625" customWidth="1"/>
    <col min="2" max="2" width="51.109375" style="23" bestFit="1" customWidth="1"/>
    <col min="3" max="3" width="36.109375" bestFit="1" customWidth="1"/>
    <col min="4" max="4" width="27.88671875" bestFit="1" customWidth="1"/>
    <col min="5" max="5" width="10.6640625" bestFit="1" customWidth="1"/>
    <col min="6" max="6" width="13.5546875" style="45" bestFit="1" customWidth="1"/>
    <col min="7" max="7" width="110" customWidth="1"/>
    <col min="10" max="10" width="36.109375" customWidth="1"/>
  </cols>
  <sheetData>
    <row r="1" spans="2:8" ht="14.4" customHeight="1"/>
    <row r="2" spans="2:8" ht="14.4" customHeight="1"/>
    <row r="3" spans="2:8" ht="14.4" customHeight="1"/>
    <row r="4" spans="2:8" ht="33" customHeight="1">
      <c r="B4" s="549" t="s">
        <v>562</v>
      </c>
      <c r="C4" s="549"/>
      <c r="D4" s="549"/>
      <c r="E4" s="549"/>
      <c r="F4" s="549"/>
      <c r="G4" s="549"/>
    </row>
    <row r="5" spans="2:8" ht="18.899999999999999" customHeight="1">
      <c r="B5" s="61"/>
      <c r="C5" s="61"/>
      <c r="D5" s="61"/>
      <c r="E5" s="61"/>
      <c r="F5" s="58"/>
      <c r="G5" s="61"/>
      <c r="H5" s="61"/>
    </row>
    <row r="6" spans="2:8" ht="18">
      <c r="B6" s="449" t="s">
        <v>563</v>
      </c>
      <c r="C6" s="449"/>
      <c r="D6" s="449"/>
      <c r="E6" s="449"/>
      <c r="F6" s="449"/>
      <c r="G6" s="449"/>
      <c r="H6" s="61"/>
    </row>
    <row r="7" spans="2:8" ht="18">
      <c r="B7" s="83"/>
      <c r="C7" s="61"/>
      <c r="D7" s="61"/>
      <c r="E7" s="61"/>
      <c r="F7" s="58"/>
      <c r="G7" s="61"/>
      <c r="H7" s="61"/>
    </row>
    <row r="8" spans="2:8" ht="18">
      <c r="B8" s="341" t="s">
        <v>564</v>
      </c>
      <c r="C8" s="341" t="s">
        <v>565</v>
      </c>
      <c r="D8" s="341" t="s">
        <v>566</v>
      </c>
      <c r="E8" s="341" t="s">
        <v>567</v>
      </c>
      <c r="F8" s="341" t="s">
        <v>568</v>
      </c>
      <c r="G8" s="341" t="s">
        <v>569</v>
      </c>
      <c r="H8" s="61"/>
    </row>
    <row r="9" spans="2:8" s="25" customFormat="1" ht="72">
      <c r="B9" s="342" t="s">
        <v>570</v>
      </c>
      <c r="C9" s="343" t="s">
        <v>571</v>
      </c>
      <c r="D9" s="343" t="s">
        <v>572</v>
      </c>
      <c r="E9" s="343" t="s">
        <v>573</v>
      </c>
      <c r="F9" s="343">
        <v>2024</v>
      </c>
      <c r="G9" s="344" t="s">
        <v>574</v>
      </c>
      <c r="H9" s="84"/>
    </row>
    <row r="10" spans="2:8" s="25" customFormat="1" ht="108">
      <c r="B10" s="342" t="s">
        <v>575</v>
      </c>
      <c r="C10" s="343" t="s">
        <v>576</v>
      </c>
      <c r="D10" s="343" t="s">
        <v>572</v>
      </c>
      <c r="E10" s="343" t="s">
        <v>573</v>
      </c>
      <c r="F10" s="343">
        <v>2024</v>
      </c>
      <c r="G10" s="344" t="s">
        <v>577</v>
      </c>
      <c r="H10" s="84"/>
    </row>
    <row r="11" spans="2:8" s="25" customFormat="1" ht="36">
      <c r="B11" s="342" t="s">
        <v>578</v>
      </c>
      <c r="C11" s="343" t="s">
        <v>576</v>
      </c>
      <c r="D11" s="343" t="s">
        <v>572</v>
      </c>
      <c r="E11" s="343" t="s">
        <v>573</v>
      </c>
      <c r="F11" s="343">
        <v>2024</v>
      </c>
      <c r="G11" s="344" t="s">
        <v>579</v>
      </c>
      <c r="H11" s="84"/>
    </row>
    <row r="12" spans="2:8" s="25" customFormat="1" ht="72">
      <c r="B12" s="345" t="s">
        <v>580</v>
      </c>
      <c r="C12" s="343" t="s">
        <v>581</v>
      </c>
      <c r="D12" s="343" t="s">
        <v>572</v>
      </c>
      <c r="E12" s="343" t="s">
        <v>582</v>
      </c>
      <c r="F12" s="343">
        <v>2024</v>
      </c>
      <c r="G12" s="344" t="s">
        <v>583</v>
      </c>
      <c r="H12" s="84"/>
    </row>
    <row r="13" spans="2:8" s="25" customFormat="1" ht="54">
      <c r="B13" s="346" t="s">
        <v>584</v>
      </c>
      <c r="C13" s="343" t="s">
        <v>585</v>
      </c>
      <c r="D13" s="343" t="s">
        <v>572</v>
      </c>
      <c r="E13" s="343" t="s">
        <v>573</v>
      </c>
      <c r="F13" s="343">
        <v>2024</v>
      </c>
      <c r="G13" s="344" t="s">
        <v>586</v>
      </c>
      <c r="H13" s="84"/>
    </row>
    <row r="14" spans="2:8" s="25" customFormat="1" ht="54">
      <c r="B14" s="345" t="s">
        <v>587</v>
      </c>
      <c r="C14" s="343" t="s">
        <v>585</v>
      </c>
      <c r="D14" s="343" t="s">
        <v>572</v>
      </c>
      <c r="E14" s="343" t="s">
        <v>582</v>
      </c>
      <c r="F14" s="343">
        <v>2023</v>
      </c>
      <c r="G14" s="344" t="s">
        <v>588</v>
      </c>
      <c r="H14" s="84"/>
    </row>
    <row r="15" spans="2:8" s="25" customFormat="1" ht="90">
      <c r="B15" s="342" t="s">
        <v>589</v>
      </c>
      <c r="C15" s="343" t="s">
        <v>576</v>
      </c>
      <c r="D15" s="343" t="s">
        <v>572</v>
      </c>
      <c r="E15" s="343" t="s">
        <v>573</v>
      </c>
      <c r="F15" s="343">
        <v>2024</v>
      </c>
      <c r="G15" s="344" t="s">
        <v>590</v>
      </c>
      <c r="H15" s="84"/>
    </row>
    <row r="16" spans="2:8" s="25" customFormat="1" ht="36">
      <c r="B16" s="342" t="s">
        <v>591</v>
      </c>
      <c r="C16" s="343" t="s">
        <v>576</v>
      </c>
      <c r="D16" s="343" t="s">
        <v>572</v>
      </c>
      <c r="E16" s="343" t="s">
        <v>573</v>
      </c>
      <c r="F16" s="343">
        <v>2024</v>
      </c>
      <c r="G16" s="344" t="s">
        <v>592</v>
      </c>
      <c r="H16" s="84"/>
    </row>
    <row r="17" spans="2:8" s="25" customFormat="1" ht="54">
      <c r="B17" s="347" t="s">
        <v>593</v>
      </c>
      <c r="C17" s="343" t="s">
        <v>594</v>
      </c>
      <c r="D17" s="343" t="s">
        <v>572</v>
      </c>
      <c r="E17" s="343" t="s">
        <v>582</v>
      </c>
      <c r="F17" s="343">
        <v>2024</v>
      </c>
      <c r="G17" s="344" t="s">
        <v>595</v>
      </c>
      <c r="H17" s="84"/>
    </row>
    <row r="18" spans="2:8" s="25" customFormat="1" ht="54">
      <c r="B18" s="342" t="s">
        <v>596</v>
      </c>
      <c r="C18" s="343" t="s">
        <v>576</v>
      </c>
      <c r="D18" s="343" t="s">
        <v>572</v>
      </c>
      <c r="E18" s="343" t="s">
        <v>573</v>
      </c>
      <c r="F18" s="343">
        <v>2024</v>
      </c>
      <c r="G18" s="344" t="s">
        <v>597</v>
      </c>
      <c r="H18" s="84"/>
    </row>
    <row r="19" spans="2:8" s="25" customFormat="1" ht="54">
      <c r="B19" s="345" t="s">
        <v>598</v>
      </c>
      <c r="C19" s="343" t="s">
        <v>585</v>
      </c>
      <c r="D19" s="343" t="s">
        <v>572</v>
      </c>
      <c r="E19" s="343" t="s">
        <v>582</v>
      </c>
      <c r="F19" s="343">
        <v>2024</v>
      </c>
      <c r="G19" s="344" t="s">
        <v>599</v>
      </c>
      <c r="H19" s="84"/>
    </row>
    <row r="20" spans="2:8" s="25" customFormat="1" ht="90">
      <c r="B20" s="346" t="s">
        <v>600</v>
      </c>
      <c r="C20" s="343" t="s">
        <v>581</v>
      </c>
      <c r="D20" s="343" t="s">
        <v>572</v>
      </c>
      <c r="E20" s="343" t="s">
        <v>573</v>
      </c>
      <c r="F20" s="343">
        <v>2023</v>
      </c>
      <c r="G20" s="344" t="s">
        <v>601</v>
      </c>
      <c r="H20" s="84"/>
    </row>
    <row r="21" spans="2:8" s="25" customFormat="1" ht="36">
      <c r="B21" s="342" t="s">
        <v>602</v>
      </c>
      <c r="C21" s="343" t="s">
        <v>576</v>
      </c>
      <c r="D21" s="343" t="s">
        <v>572</v>
      </c>
      <c r="E21" s="343" t="s">
        <v>573</v>
      </c>
      <c r="F21" s="343">
        <v>2024</v>
      </c>
      <c r="G21" s="344" t="s">
        <v>603</v>
      </c>
      <c r="H21" s="84"/>
    </row>
    <row r="22" spans="2:8" s="25" customFormat="1" ht="72">
      <c r="B22" s="425" t="s">
        <v>604</v>
      </c>
      <c r="C22" s="343" t="s">
        <v>571</v>
      </c>
      <c r="D22" s="343" t="s">
        <v>605</v>
      </c>
      <c r="E22" s="343" t="s">
        <v>573</v>
      </c>
      <c r="F22" s="343">
        <v>2024</v>
      </c>
      <c r="G22" s="344" t="s">
        <v>606</v>
      </c>
      <c r="H22" s="84"/>
    </row>
    <row r="23" spans="2:8" s="25" customFormat="1" ht="54">
      <c r="B23" s="426" t="s">
        <v>607</v>
      </c>
      <c r="C23" s="343" t="s">
        <v>608</v>
      </c>
      <c r="D23" s="343" t="s">
        <v>605</v>
      </c>
      <c r="E23" s="343" t="s">
        <v>573</v>
      </c>
      <c r="F23" s="343">
        <v>2024</v>
      </c>
      <c r="G23" s="344" t="s">
        <v>609</v>
      </c>
      <c r="H23" s="84"/>
    </row>
    <row r="24" spans="2:8" s="25" customFormat="1" ht="36">
      <c r="B24" s="342" t="s">
        <v>610</v>
      </c>
      <c r="C24" s="343" t="s">
        <v>576</v>
      </c>
      <c r="D24" s="343" t="s">
        <v>572</v>
      </c>
      <c r="E24" s="343" t="s">
        <v>573</v>
      </c>
      <c r="F24" s="343">
        <v>2024</v>
      </c>
      <c r="G24" s="344" t="s">
        <v>611</v>
      </c>
      <c r="H24" s="84"/>
    </row>
    <row r="25" spans="2:8" s="25" customFormat="1" ht="36">
      <c r="B25" s="342" t="s">
        <v>612</v>
      </c>
      <c r="C25" s="343" t="s">
        <v>613</v>
      </c>
      <c r="D25" s="343" t="s">
        <v>605</v>
      </c>
      <c r="E25" s="343" t="s">
        <v>573</v>
      </c>
      <c r="F25" s="343">
        <v>2024</v>
      </c>
      <c r="G25" s="344" t="s">
        <v>614</v>
      </c>
      <c r="H25" s="84"/>
    </row>
    <row r="26" spans="2:8" s="25" customFormat="1" ht="36">
      <c r="B26" s="342" t="s">
        <v>615</v>
      </c>
      <c r="C26" s="343" t="s">
        <v>576</v>
      </c>
      <c r="D26" s="343" t="s">
        <v>572</v>
      </c>
      <c r="E26" s="343" t="s">
        <v>573</v>
      </c>
      <c r="F26" s="343">
        <v>2024</v>
      </c>
      <c r="G26" s="344" t="s">
        <v>616</v>
      </c>
      <c r="H26" s="84"/>
    </row>
    <row r="27" spans="2:8" s="25" customFormat="1" ht="104.4" customHeight="1">
      <c r="B27" s="342" t="s">
        <v>617</v>
      </c>
      <c r="C27" s="343" t="s">
        <v>585</v>
      </c>
      <c r="D27" s="343" t="s">
        <v>572</v>
      </c>
      <c r="E27" s="343" t="s">
        <v>573</v>
      </c>
      <c r="F27" s="343">
        <v>2024</v>
      </c>
      <c r="G27" s="344" t="s">
        <v>618</v>
      </c>
      <c r="H27" s="84"/>
    </row>
    <row r="28" spans="2:8" s="25" customFormat="1" ht="36">
      <c r="B28" s="342" t="s">
        <v>619</v>
      </c>
      <c r="C28" s="343" t="s">
        <v>576</v>
      </c>
      <c r="D28" s="343" t="s">
        <v>572</v>
      </c>
      <c r="E28" s="343" t="s">
        <v>573</v>
      </c>
      <c r="F28" s="343">
        <v>2023</v>
      </c>
      <c r="G28" s="344" t="s">
        <v>620</v>
      </c>
      <c r="H28" s="84"/>
    </row>
    <row r="29" spans="2:8" s="25" customFormat="1" ht="54">
      <c r="B29" s="342" t="s">
        <v>621</v>
      </c>
      <c r="C29" s="343" t="s">
        <v>576</v>
      </c>
      <c r="D29" s="343" t="s">
        <v>605</v>
      </c>
      <c r="E29" s="343" t="s">
        <v>573</v>
      </c>
      <c r="F29" s="343">
        <v>2024</v>
      </c>
      <c r="G29" s="344" t="s">
        <v>622</v>
      </c>
      <c r="H29" s="84"/>
    </row>
    <row r="30" spans="2:8" s="25" customFormat="1" ht="36">
      <c r="B30" s="342" t="s">
        <v>623</v>
      </c>
      <c r="C30" s="343" t="s">
        <v>576</v>
      </c>
      <c r="D30" s="343" t="s">
        <v>572</v>
      </c>
      <c r="E30" s="343" t="s">
        <v>573</v>
      </c>
      <c r="F30" s="343">
        <v>2024</v>
      </c>
      <c r="G30" s="344" t="s">
        <v>624</v>
      </c>
      <c r="H30" s="84"/>
    </row>
    <row r="31" spans="2:8" s="25" customFormat="1" ht="72">
      <c r="B31" s="342" t="s">
        <v>625</v>
      </c>
      <c r="C31" s="343" t="s">
        <v>626</v>
      </c>
      <c r="D31" s="343" t="s">
        <v>605</v>
      </c>
      <c r="E31" s="343" t="s">
        <v>573</v>
      </c>
      <c r="F31" s="343">
        <v>2024</v>
      </c>
      <c r="G31" s="344" t="s">
        <v>627</v>
      </c>
      <c r="H31" s="84"/>
    </row>
    <row r="32" spans="2:8" s="25" customFormat="1" ht="36">
      <c r="B32" s="342" t="s">
        <v>628</v>
      </c>
      <c r="C32" s="343" t="s">
        <v>608</v>
      </c>
      <c r="D32" s="343" t="s">
        <v>605</v>
      </c>
      <c r="E32" s="343" t="s">
        <v>573</v>
      </c>
      <c r="F32" s="343">
        <v>2024</v>
      </c>
      <c r="G32" s="344" t="s">
        <v>629</v>
      </c>
      <c r="H32" s="84"/>
    </row>
    <row r="33" spans="2:8" s="25" customFormat="1" ht="36">
      <c r="B33" s="342" t="s">
        <v>630</v>
      </c>
      <c r="C33" s="343" t="s">
        <v>585</v>
      </c>
      <c r="D33" s="343" t="s">
        <v>605</v>
      </c>
      <c r="E33" s="343" t="s">
        <v>573</v>
      </c>
      <c r="F33" s="343">
        <v>2024</v>
      </c>
      <c r="G33" s="344" t="s">
        <v>631</v>
      </c>
      <c r="H33" s="84"/>
    </row>
    <row r="34" spans="2:8" s="25" customFormat="1" ht="64.5" customHeight="1">
      <c r="B34" s="345" t="s">
        <v>632</v>
      </c>
      <c r="C34" s="343" t="s">
        <v>633</v>
      </c>
      <c r="D34" s="343" t="s">
        <v>572</v>
      </c>
      <c r="E34" s="343" t="s">
        <v>582</v>
      </c>
      <c r="F34" s="343">
        <v>2024</v>
      </c>
      <c r="G34" s="344" t="s">
        <v>634</v>
      </c>
      <c r="H34" s="84"/>
    </row>
    <row r="35" spans="2:8" s="25" customFormat="1" ht="72">
      <c r="B35" s="345" t="s">
        <v>635</v>
      </c>
      <c r="C35" s="343" t="s">
        <v>636</v>
      </c>
      <c r="D35" s="343" t="s">
        <v>572</v>
      </c>
      <c r="E35" s="343" t="s">
        <v>582</v>
      </c>
      <c r="F35" s="343">
        <v>2024</v>
      </c>
      <c r="G35" s="344" t="s">
        <v>637</v>
      </c>
      <c r="H35" s="84"/>
    </row>
    <row r="36" spans="2:8" s="25" customFormat="1" ht="36">
      <c r="B36" s="342" t="s">
        <v>638</v>
      </c>
      <c r="C36" s="343" t="s">
        <v>576</v>
      </c>
      <c r="D36" s="343" t="s">
        <v>572</v>
      </c>
      <c r="E36" s="343" t="s">
        <v>573</v>
      </c>
      <c r="F36" s="343">
        <v>2024</v>
      </c>
      <c r="G36" s="344" t="s">
        <v>639</v>
      </c>
      <c r="H36" s="84"/>
    </row>
    <row r="37" spans="2:8" s="25" customFormat="1" ht="126">
      <c r="B37" s="347" t="s">
        <v>640</v>
      </c>
      <c r="C37" s="342" t="s">
        <v>641</v>
      </c>
      <c r="D37" s="343" t="s">
        <v>605</v>
      </c>
      <c r="E37" s="343" t="s">
        <v>582</v>
      </c>
      <c r="F37" s="343">
        <v>2024</v>
      </c>
      <c r="G37" s="344" t="s">
        <v>642</v>
      </c>
      <c r="H37" s="84"/>
    </row>
    <row r="38" spans="2:8" s="25" customFormat="1" ht="90">
      <c r="B38" s="345" t="s">
        <v>643</v>
      </c>
      <c r="C38" s="343" t="s">
        <v>644</v>
      </c>
      <c r="D38" s="343" t="s">
        <v>645</v>
      </c>
      <c r="E38" s="343" t="s">
        <v>582</v>
      </c>
      <c r="F38" s="343">
        <v>2023</v>
      </c>
      <c r="G38" s="344" t="s">
        <v>646</v>
      </c>
      <c r="H38" s="84"/>
    </row>
    <row r="39" spans="2:8" ht="102.9" customHeight="1">
      <c r="B39" s="348" t="s">
        <v>647</v>
      </c>
      <c r="C39" s="343" t="s">
        <v>605</v>
      </c>
      <c r="D39" s="343" t="s">
        <v>572</v>
      </c>
      <c r="E39" s="343" t="s">
        <v>582</v>
      </c>
      <c r="F39" s="343">
        <v>2024</v>
      </c>
      <c r="G39" s="344" t="s">
        <v>648</v>
      </c>
      <c r="H39" s="61"/>
    </row>
    <row r="40" spans="2:8" s="25" customFormat="1" ht="47.1" customHeight="1">
      <c r="B40" s="345" t="s">
        <v>649</v>
      </c>
      <c r="C40" s="343" t="s">
        <v>571</v>
      </c>
      <c r="D40" s="343" t="s">
        <v>572</v>
      </c>
      <c r="E40" s="343" t="s">
        <v>582</v>
      </c>
      <c r="F40" s="343">
        <v>2024</v>
      </c>
      <c r="G40" s="344" t="s">
        <v>650</v>
      </c>
      <c r="H40" s="84"/>
    </row>
    <row r="41" spans="2:8" s="25" customFormat="1" ht="54">
      <c r="B41" s="342" t="s">
        <v>651</v>
      </c>
      <c r="C41" s="343" t="s">
        <v>626</v>
      </c>
      <c r="D41" s="343" t="s">
        <v>605</v>
      </c>
      <c r="E41" s="343" t="s">
        <v>573</v>
      </c>
      <c r="F41" s="343">
        <v>2024</v>
      </c>
      <c r="G41" s="344" t="s">
        <v>652</v>
      </c>
      <c r="H41" s="84"/>
    </row>
    <row r="42" spans="2:8" s="25" customFormat="1" ht="36">
      <c r="B42" s="345" t="s">
        <v>653</v>
      </c>
      <c r="C42" s="343" t="s">
        <v>626</v>
      </c>
      <c r="D42" s="343" t="s">
        <v>572</v>
      </c>
      <c r="E42" s="343" t="s">
        <v>582</v>
      </c>
      <c r="F42" s="343">
        <v>2023</v>
      </c>
      <c r="G42" s="344" t="s">
        <v>654</v>
      </c>
      <c r="H42" s="84"/>
    </row>
    <row r="43" spans="2:8" ht="18">
      <c r="B43" s="83"/>
      <c r="C43" s="61"/>
      <c r="D43" s="61"/>
      <c r="E43" s="61"/>
      <c r="F43" s="58"/>
      <c r="G43" s="84"/>
      <c r="H43" s="61"/>
    </row>
  </sheetData>
  <sheetProtection algorithmName="SHA-512" hashValue="CN3MZDHXY1lzXOGyG9vi//GabmakJxeY5vacmMDsB1NgTlBelkUGkJXRwi6vq4fWYiZot7v3rA6RBxkBRp8ygQ==" saltValue="eQFdh9nYpI3IdUf3w5zjYQ==" spinCount="100000" sheet="1" objects="1" scenarios="1"/>
  <mergeCells count="2">
    <mergeCell ref="B4:G4"/>
    <mergeCell ref="B6:G6"/>
  </mergeCells>
  <hyperlinks>
    <hyperlink ref="B12" r:id="rId1" xr:uid="{4078C348-A5A3-4638-A646-F89803C6C232}"/>
    <hyperlink ref="B14" r:id="rId2" display="https://danskebank.com/-/media/danske-bank-com/file-cloud/2016/1/conflict-of-interest-policy.pdf?rev=14ce9cf0cccd4104abe86da7d3202db7" xr:uid="{F6B1F446-FA97-469E-8452-8722191313A0}"/>
    <hyperlink ref="B17" r:id="rId3" xr:uid="{A566A87F-70FA-4282-A300-2CC375F7018B}"/>
    <hyperlink ref="B34" r:id="rId4" xr:uid="{85845B50-1D6D-40C0-8CBD-E63E97A88B4A}"/>
    <hyperlink ref="B37" r:id="rId5" display="Stakeholder Policy" xr:uid="{3C3AD8E9-A1CE-4C6C-A770-E26FFEC83EBE}"/>
    <hyperlink ref="B40" r:id="rId6" display="https://danskebank.com/-/media/danske-bank-com/file-cloud/2017/4/tax-policy.pdf?rev=f39a813d6098461ab469477a0abee53b" xr:uid="{30DEDCA0-5623-4AEE-B17A-F9ACB72A20A4}"/>
    <hyperlink ref="B42" r:id="rId7" xr:uid="{9D4368A8-DFEB-4C6F-B406-FB790106DDE7}"/>
    <hyperlink ref="B38" r:id="rId8" xr:uid="{733509E7-A061-44F8-9332-D26CFC5C65DD}"/>
    <hyperlink ref="B19" r:id="rId9" display="Financial Crime Policy3" xr:uid="{15EB68F4-BD9C-431A-B10E-C29DEDC74045}"/>
    <hyperlink ref="B35" r:id="rId10" xr:uid="{559A4EA3-2614-4A6D-A722-7862C0A51F9A}"/>
    <hyperlink ref="B39" r:id="rId11" xr:uid="{829A61E0-0805-4783-9F1C-4E7FDBF9ED25}"/>
  </hyperlinks>
  <pageMargins left="0.7" right="0.7" top="0.75" bottom="0.75" header="0.3" footer="0.3"/>
  <pageSetup paperSize="9" scale="34" orientation="portrait"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D7F47D55489784EBD0AC817FA9E52E7" ma:contentTypeVersion="4" ma:contentTypeDescription="Create a new document." ma:contentTypeScope="" ma:versionID="0ae236679e70eac5f3f1a1baebc20bde">
  <xsd:schema xmlns:xsd="http://www.w3.org/2001/XMLSchema" xmlns:xs="http://www.w3.org/2001/XMLSchema" xmlns:p="http://schemas.microsoft.com/office/2006/metadata/properties" xmlns:ns2="21a46c9a-20bf-45d9-a793-92daa79e9645" targetNamespace="http://schemas.microsoft.com/office/2006/metadata/properties" ma:root="true" ma:fieldsID="f51d58d87bcd6d7db432816684775d7c" ns2:_="">
    <xsd:import namespace="21a46c9a-20bf-45d9-a793-92daa79e96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46c9a-20bf-45d9-a793-92daa79e96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A644C0-CC76-4A51-B87A-0B011E483295}">
  <ds:schemaRefs>
    <ds:schemaRef ds:uri="http://schemas.microsoft.com/sharepoint/v3/contenttype/forms"/>
  </ds:schemaRefs>
</ds:datastoreItem>
</file>

<file path=customXml/itemProps2.xml><?xml version="1.0" encoding="utf-8"?>
<ds:datastoreItem xmlns:ds="http://schemas.openxmlformats.org/officeDocument/2006/customXml" ds:itemID="{38354058-33E4-4563-A8C2-BC912DD58348}">
  <ds:schemaRefs>
    <ds:schemaRef ds:uri="http://schemas.microsoft.com/DataMashup"/>
  </ds:schemaRefs>
</ds:datastoreItem>
</file>

<file path=customXml/itemProps3.xml><?xml version="1.0" encoding="utf-8"?>
<ds:datastoreItem xmlns:ds="http://schemas.openxmlformats.org/officeDocument/2006/customXml" ds:itemID="{82F99E1D-BFFA-4B41-BBD7-C41CE4A4F1D4}">
  <ds:schemaRefs>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 ds:uri="http://schemas.microsoft.com/office/2006/metadata/properties"/>
    <ds:schemaRef ds:uri="http://schemas.microsoft.com/office/infopath/2007/PartnerControls"/>
    <ds:schemaRef ds:uri="21a46c9a-20bf-45d9-a793-92daa79e9645"/>
    <ds:schemaRef ds:uri="http://purl.org/dc/elements/1.1/"/>
  </ds:schemaRefs>
</ds:datastoreItem>
</file>

<file path=customXml/itemProps4.xml><?xml version="1.0" encoding="utf-8"?>
<ds:datastoreItem xmlns:ds="http://schemas.openxmlformats.org/officeDocument/2006/customXml" ds:itemID="{C64BE24D-819E-4C2B-B774-8F193C99DA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a46c9a-20bf-45d9-a793-92daa79e96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7ce35e3-5d0e-4ab1-a1e6-26e72505b102}" enabled="1" method="Privileged" siteId="{c7d1b6e9-1447-457b-9223-ac25df4941bf}"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Table of contents</vt:lpstr>
      <vt:lpstr>Introduction</vt:lpstr>
      <vt:lpstr>Change log</vt:lpstr>
      <vt:lpstr>Nordic societies</vt:lpstr>
      <vt:lpstr>SASB Index</vt:lpstr>
      <vt:lpstr>SFDR PAI Indicators</vt:lpstr>
      <vt:lpstr>Sustainable finance</vt:lpstr>
      <vt:lpstr>Active ownership</vt:lpstr>
      <vt:lpstr>Breakdown of baseline changes</vt:lpstr>
      <vt:lpstr>Energy consumption</vt:lpstr>
      <vt:lpstr>Electricity consumption</vt:lpstr>
      <vt:lpstr>Heat consumption</vt:lpstr>
      <vt:lpstr>Road transport</vt:lpstr>
      <vt:lpstr>Air transport</vt:lpstr>
      <vt:lpstr>Paper consumption</vt:lpstr>
      <vt:lpstr>Carbon neutralisation</vt:lpstr>
      <vt:lpstr>Breakdown of indirect &amp; direct </vt:lpstr>
      <vt:lpstr>Other consumption</vt:lpstr>
      <vt:lpstr>Collective bargaining</vt:lpstr>
      <vt:lpstr>Conflict resolution</vt:lpstr>
      <vt:lpstr>Accessible finance</vt:lpstr>
      <vt:lpstr>Volunteering</vt:lpstr>
      <vt:lpstr>Employees</vt:lpstr>
      <vt:lpstr>Diversity, Equity and Inclusion</vt:lpstr>
      <vt:lpstr>Health and safety</vt:lpstr>
      <vt:lpstr>Management</vt:lpstr>
      <vt:lpstr>Training</vt:lpstr>
      <vt:lpstr>Danske Bank Policies</vt:lpstr>
      <vt:lpstr>'Accessible finance'!Print_Area</vt:lpstr>
      <vt:lpstr>'Active ownership'!Print_Area</vt:lpstr>
      <vt:lpstr>'Air transport'!Print_Area</vt:lpstr>
      <vt:lpstr>'Breakdown of baseline changes'!Print_Area</vt:lpstr>
      <vt:lpstr>'Breakdown of indirect &amp; direct '!Print_Area</vt:lpstr>
      <vt:lpstr>'Carbon neutralisation'!Print_Area</vt:lpstr>
      <vt:lpstr>'Change log'!Print_Area</vt:lpstr>
      <vt:lpstr>'Collective bargaining'!Print_Area</vt:lpstr>
      <vt:lpstr>'Conflict resolution'!Print_Area</vt:lpstr>
      <vt:lpstr>'Danske Bank Policies'!Print_Area</vt:lpstr>
      <vt:lpstr>'Diversity, Equity and Inclusion'!Print_Area</vt:lpstr>
      <vt:lpstr>'Electricity consumption'!Print_Area</vt:lpstr>
      <vt:lpstr>Employees!Print_Area</vt:lpstr>
      <vt:lpstr>'Energy consumption'!Print_Area</vt:lpstr>
      <vt:lpstr>'Health and safety'!Print_Area</vt:lpstr>
      <vt:lpstr>'Heat consumption'!Print_Area</vt:lpstr>
      <vt:lpstr>Introduction!Print_Area</vt:lpstr>
      <vt:lpstr>Management!Print_Area</vt:lpstr>
      <vt:lpstr>'Nordic societies'!Print_Area</vt:lpstr>
      <vt:lpstr>'Other consumption'!Print_Area</vt:lpstr>
      <vt:lpstr>'Paper consumption'!Print_Area</vt:lpstr>
      <vt:lpstr>'Road transport'!Print_Area</vt:lpstr>
      <vt:lpstr>'SASB Index'!Print_Area</vt:lpstr>
      <vt:lpstr>'SFDR PAI Indicators'!Print_Area</vt:lpstr>
      <vt:lpstr>'Sustainable finance'!Print_Area</vt:lpstr>
      <vt:lpstr>'Table of contents'!Print_Area</vt:lpstr>
      <vt:lpstr>Training!Print_Area</vt:lpstr>
      <vt:lpstr>Volunteering!Print_Area</vt:lpstr>
    </vt:vector>
  </TitlesOfParts>
  <Manager/>
  <Company>Danske 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Group Societal Impact and Sustainability, Danske Bank</dc:creator>
  <cp:keywords/>
  <dc:description/>
  <cp:lastModifiedBy>Kristina Schmidt Thomsen</cp:lastModifiedBy>
  <cp:revision/>
  <dcterms:created xsi:type="dcterms:W3CDTF">2019-10-30T14:08:49Z</dcterms:created>
  <dcterms:modified xsi:type="dcterms:W3CDTF">2025-05-14T08:32:00Z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bf6775-345b-49c7-afdd-4175b941634f_Enabled">
    <vt:lpwstr>true</vt:lpwstr>
  </property>
  <property fmtid="{D5CDD505-2E9C-101B-9397-08002B2CF9AE}" pid="3" name="MSIP_Label_3abf6775-345b-49c7-afdd-4175b941634f_SetDate">
    <vt:lpwstr>2023-02-01T13:04:23Z</vt:lpwstr>
  </property>
  <property fmtid="{D5CDD505-2E9C-101B-9397-08002B2CF9AE}" pid="4" name="MSIP_Label_3abf6775-345b-49c7-afdd-4175b941634f_Method">
    <vt:lpwstr>Privileged</vt:lpwstr>
  </property>
  <property fmtid="{D5CDD505-2E9C-101B-9397-08002B2CF9AE}" pid="5" name="MSIP_Label_3abf6775-345b-49c7-afdd-4175b941634f_Name">
    <vt:lpwstr>Public</vt:lpwstr>
  </property>
  <property fmtid="{D5CDD505-2E9C-101B-9397-08002B2CF9AE}" pid="6" name="MSIP_Label_3abf6775-345b-49c7-afdd-4175b941634f_SiteId">
    <vt:lpwstr>c7d1b6e9-1447-457b-9223-ac25df4941bf</vt:lpwstr>
  </property>
  <property fmtid="{D5CDD505-2E9C-101B-9397-08002B2CF9AE}" pid="7" name="MSIP_Label_3abf6775-345b-49c7-afdd-4175b941634f_ActionId">
    <vt:lpwstr>1644e351-c529-4c70-a2f9-403ca9ba1976</vt:lpwstr>
  </property>
  <property fmtid="{D5CDD505-2E9C-101B-9397-08002B2CF9AE}" pid="8" name="MSIP_Label_3abf6775-345b-49c7-afdd-4175b941634f_ContentBits">
    <vt:lpwstr>0</vt:lpwstr>
  </property>
  <property fmtid="{D5CDD505-2E9C-101B-9397-08002B2CF9AE}" pid="9" name="ContentTypeId">
    <vt:lpwstr>0x0101007D7F47D55489784EBD0AC817FA9E52E7</vt:lpwstr>
  </property>
</Properties>
</file>